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an\Dropbox\Soubory pro výuku\"/>
    </mc:Choice>
  </mc:AlternateContent>
  <xr:revisionPtr revIDLastSave="0" documentId="13_ncr:1_{09AC4AF8-D816-4E1C-8C13-F2C2532E9D0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definedNames>
    <definedName name="_xlcn.WorksheetConnection_velka_data_zamestnanci.xlsxTable2" hidden="1">Table2</definedName>
    <definedName name="_xlcn.WorksheetConnection_velka_data_zamestnanci.xlsxTable3" hidden="1">Table3</definedName>
  </definedNames>
  <calcPr calcId="191029"/>
  <extLst>
    <ext xmlns:x15="http://schemas.microsoft.com/office/spreadsheetml/2010/11/main" uri="{FCE2AD5D-F65C-4FA6-A056-5C36A1767C68}">
      <x15:dataModel>
        <x15:modelTables>
          <x15:modelTable id="Table2" name="Table2" connection="WorksheetConnection_velka_data_zamestnanci.xlsx!Table2"/>
          <x15:modelTable id="Table3" name="Table3" connection="WorksheetConnection_velka_data_zamestnanci.xlsx!Table3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01" i="1" l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5" i="1"/>
  <c r="B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41ED131-2F5B-48BE-92B4-4F0783BC62FB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754F725-C9EE-4729-9721-4B3C034D87FF}" name="WorksheetConnection_velka_data_zamestnanci.xlsx!Table2" type="102" refreshedVersion="6" minRefreshableVersion="5">
    <extLst>
      <ext xmlns:x15="http://schemas.microsoft.com/office/spreadsheetml/2010/11/main" uri="{DE250136-89BD-433C-8126-D09CA5730AF9}">
        <x15:connection id="Table2">
          <x15:rangePr sourceName="_xlcn.WorksheetConnection_velka_data_zamestnanci.xlsxTable2"/>
        </x15:connection>
      </ext>
    </extLst>
  </connection>
  <connection id="3" xr16:uid="{1CE1A1B2-6F08-4932-B03D-BDC8649B0C3A}" name="WorksheetConnection_velka_data_zamestnanci.xlsx!Table3" type="102" refreshedVersion="6" minRefreshableVersion="5">
    <extLst>
      <ext xmlns:x15="http://schemas.microsoft.com/office/spreadsheetml/2010/11/main" uri="{DE250136-89BD-433C-8126-D09CA5730AF9}">
        <x15:connection id="Table3">
          <x15:rangePr sourceName="_xlcn.WorksheetConnection_velka_data_zamestnanci.xlsxTable3"/>
        </x15:connection>
      </ext>
    </extLst>
  </connection>
</connections>
</file>

<file path=xl/sharedStrings.xml><?xml version="1.0" encoding="utf-8"?>
<sst xmlns="http://schemas.openxmlformats.org/spreadsheetml/2006/main" count="4004" uniqueCount="16">
  <si>
    <t>Jméno</t>
  </si>
  <si>
    <t>Agáta</t>
  </si>
  <si>
    <t>Beáta</t>
  </si>
  <si>
    <t>Cyril</t>
  </si>
  <si>
    <t>Dalibor</t>
  </si>
  <si>
    <t>Eva</t>
  </si>
  <si>
    <t>František</t>
  </si>
  <si>
    <t>Gabriela</t>
  </si>
  <si>
    <t>Hanka</t>
  </si>
  <si>
    <t>Datum</t>
  </si>
  <si>
    <t>Hodin</t>
  </si>
  <si>
    <t>Administrativní činnost</t>
  </si>
  <si>
    <t>Práce na projektu</t>
  </si>
  <si>
    <t>Schůzka s klientem</t>
  </si>
  <si>
    <t>Školení</t>
  </si>
  <si>
    <t>Druh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</si>
</sst>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connections" Target="connections.xml"/><Relationship Id="rId21" Type="http://schemas.openxmlformats.org/officeDocument/2006/relationships/customXml" Target="../customXml/item14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theme" Target="theme/theme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haredStrings" Target="sharedString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styles" Target="style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01"/>
  <sheetViews>
    <sheetView tabSelected="1" zoomScale="145" zoomScaleNormal="145" workbookViewId="0">
      <selection activeCell="E1" sqref="E1:E1048576"/>
    </sheetView>
  </sheetViews>
  <sheetFormatPr defaultRowHeight="14.4" x14ac:dyDescent="0.3"/>
  <cols>
    <col min="2" max="2" width="10.5546875" style="1" bestFit="1" customWidth="1"/>
    <col min="4" max="4" width="21.88671875" bestFit="1" customWidth="1"/>
  </cols>
  <sheetData>
    <row r="1" spans="1:4" x14ac:dyDescent="0.3">
      <c r="A1" s="2" t="s">
        <v>0</v>
      </c>
      <c r="B1" s="3" t="s">
        <v>9</v>
      </c>
      <c r="C1" s="2" t="s">
        <v>10</v>
      </c>
      <c r="D1" s="2" t="s">
        <v>15</v>
      </c>
    </row>
    <row r="2" spans="1:4" x14ac:dyDescent="0.3">
      <c r="A2" t="s">
        <v>2</v>
      </c>
      <c r="B2" s="1">
        <v>44927</v>
      </c>
      <c r="C2">
        <v>10</v>
      </c>
      <c r="D2" t="s">
        <v>13</v>
      </c>
    </row>
    <row r="3" spans="1:4" x14ac:dyDescent="0.3">
      <c r="A3" t="s">
        <v>3</v>
      </c>
      <c r="B3" s="1">
        <v>44927</v>
      </c>
      <c r="C3">
        <v>4</v>
      </c>
      <c r="D3" t="s">
        <v>11</v>
      </c>
    </row>
    <row r="4" spans="1:4" x14ac:dyDescent="0.3">
      <c r="A4" t="s">
        <v>4</v>
      </c>
      <c r="B4" s="1">
        <f>((43466+(2*365))+1)+730</f>
        <v>44927</v>
      </c>
      <c r="C4">
        <v>9</v>
      </c>
      <c r="D4" t="s">
        <v>12</v>
      </c>
    </row>
    <row r="5" spans="1:4" x14ac:dyDescent="0.3">
      <c r="A5" t="s">
        <v>5</v>
      </c>
      <c r="B5" s="1">
        <f>((43466+(2*365))+1)+730</f>
        <v>44927</v>
      </c>
      <c r="C5">
        <v>4</v>
      </c>
      <c r="D5" t="s">
        <v>11</v>
      </c>
    </row>
    <row r="6" spans="1:4" x14ac:dyDescent="0.3">
      <c r="A6" t="s">
        <v>1</v>
      </c>
      <c r="B6" s="1">
        <v>44927</v>
      </c>
      <c r="C6">
        <v>11</v>
      </c>
      <c r="D6" t="s">
        <v>14</v>
      </c>
    </row>
    <row r="7" spans="1:4" x14ac:dyDescent="0.3">
      <c r="A7" t="s">
        <v>6</v>
      </c>
      <c r="B7" s="1">
        <f t="shared" ref="B7:B16" si="0">((43467+(2*365))+1)+730</f>
        <v>44928</v>
      </c>
      <c r="C7">
        <v>3</v>
      </c>
      <c r="D7" t="s">
        <v>13</v>
      </c>
    </row>
    <row r="8" spans="1:4" x14ac:dyDescent="0.3">
      <c r="A8" t="s">
        <v>7</v>
      </c>
      <c r="B8" s="1">
        <f t="shared" si="0"/>
        <v>44928</v>
      </c>
      <c r="C8">
        <v>5</v>
      </c>
      <c r="D8" t="s">
        <v>12</v>
      </c>
    </row>
    <row r="9" spans="1:4" x14ac:dyDescent="0.3">
      <c r="A9" t="s">
        <v>8</v>
      </c>
      <c r="B9" s="1">
        <f t="shared" si="0"/>
        <v>44928</v>
      </c>
      <c r="C9">
        <v>1</v>
      </c>
      <c r="D9" t="s">
        <v>13</v>
      </c>
    </row>
    <row r="10" spans="1:4" x14ac:dyDescent="0.3">
      <c r="A10" t="s">
        <v>1</v>
      </c>
      <c r="B10" s="1">
        <f t="shared" si="0"/>
        <v>44928</v>
      </c>
      <c r="C10">
        <v>4</v>
      </c>
      <c r="D10" t="s">
        <v>12</v>
      </c>
    </row>
    <row r="11" spans="1:4" x14ac:dyDescent="0.3">
      <c r="A11" t="s">
        <v>2</v>
      </c>
      <c r="B11" s="1">
        <f t="shared" si="0"/>
        <v>44928</v>
      </c>
      <c r="C11">
        <v>5</v>
      </c>
      <c r="D11" t="s">
        <v>14</v>
      </c>
    </row>
    <row r="12" spans="1:4" x14ac:dyDescent="0.3">
      <c r="A12" t="s">
        <v>3</v>
      </c>
      <c r="B12" s="1">
        <f t="shared" si="0"/>
        <v>44928</v>
      </c>
      <c r="C12">
        <v>8</v>
      </c>
      <c r="D12" t="s">
        <v>11</v>
      </c>
    </row>
    <row r="13" spans="1:4" x14ac:dyDescent="0.3">
      <c r="A13" t="s">
        <v>4</v>
      </c>
      <c r="B13" s="1">
        <f t="shared" si="0"/>
        <v>44928</v>
      </c>
      <c r="C13">
        <v>2</v>
      </c>
      <c r="D13" t="s">
        <v>12</v>
      </c>
    </row>
    <row r="14" spans="1:4" x14ac:dyDescent="0.3">
      <c r="A14" t="s">
        <v>5</v>
      </c>
      <c r="B14" s="1">
        <f t="shared" si="0"/>
        <v>44928</v>
      </c>
      <c r="C14">
        <v>3</v>
      </c>
      <c r="D14" t="s">
        <v>13</v>
      </c>
    </row>
    <row r="15" spans="1:4" x14ac:dyDescent="0.3">
      <c r="A15" t="s">
        <v>6</v>
      </c>
      <c r="B15" s="1">
        <f t="shared" si="0"/>
        <v>44928</v>
      </c>
      <c r="C15">
        <v>6</v>
      </c>
      <c r="D15" t="s">
        <v>14</v>
      </c>
    </row>
    <row r="16" spans="1:4" x14ac:dyDescent="0.3">
      <c r="A16" t="s">
        <v>7</v>
      </c>
      <c r="B16" s="1">
        <f t="shared" si="0"/>
        <v>44928</v>
      </c>
      <c r="C16">
        <v>5</v>
      </c>
      <c r="D16" t="s">
        <v>12</v>
      </c>
    </row>
    <row r="17" spans="1:4" x14ac:dyDescent="0.3">
      <c r="A17" t="s">
        <v>8</v>
      </c>
      <c r="B17" s="1">
        <f t="shared" ref="B17:B26" si="1">((43468+(2*365))+1)+730</f>
        <v>44929</v>
      </c>
      <c r="C17">
        <v>10</v>
      </c>
      <c r="D17" t="s">
        <v>14</v>
      </c>
    </row>
    <row r="18" spans="1:4" x14ac:dyDescent="0.3">
      <c r="A18" t="s">
        <v>1</v>
      </c>
      <c r="B18" s="1">
        <f t="shared" si="1"/>
        <v>44929</v>
      </c>
      <c r="C18">
        <v>12</v>
      </c>
      <c r="D18" t="s">
        <v>14</v>
      </c>
    </row>
    <row r="19" spans="1:4" x14ac:dyDescent="0.3">
      <c r="A19" t="s">
        <v>2</v>
      </c>
      <c r="B19" s="1">
        <f t="shared" si="1"/>
        <v>44929</v>
      </c>
      <c r="C19">
        <v>6</v>
      </c>
      <c r="D19" t="s">
        <v>12</v>
      </c>
    </row>
    <row r="20" spans="1:4" x14ac:dyDescent="0.3">
      <c r="A20" t="s">
        <v>3</v>
      </c>
      <c r="B20" s="1">
        <f t="shared" si="1"/>
        <v>44929</v>
      </c>
      <c r="C20">
        <v>1</v>
      </c>
      <c r="D20" t="s">
        <v>12</v>
      </c>
    </row>
    <row r="21" spans="1:4" x14ac:dyDescent="0.3">
      <c r="A21" t="s">
        <v>4</v>
      </c>
      <c r="B21" s="1">
        <f t="shared" si="1"/>
        <v>44929</v>
      </c>
      <c r="C21">
        <v>5</v>
      </c>
      <c r="D21" t="s">
        <v>12</v>
      </c>
    </row>
    <row r="22" spans="1:4" x14ac:dyDescent="0.3">
      <c r="A22" t="s">
        <v>5</v>
      </c>
      <c r="B22" s="1">
        <f t="shared" si="1"/>
        <v>44929</v>
      </c>
      <c r="C22">
        <v>8</v>
      </c>
      <c r="D22" t="s">
        <v>12</v>
      </c>
    </row>
    <row r="23" spans="1:4" x14ac:dyDescent="0.3">
      <c r="A23" t="s">
        <v>6</v>
      </c>
      <c r="B23" s="1">
        <f t="shared" si="1"/>
        <v>44929</v>
      </c>
      <c r="C23">
        <v>3</v>
      </c>
      <c r="D23" t="s">
        <v>12</v>
      </c>
    </row>
    <row r="24" spans="1:4" x14ac:dyDescent="0.3">
      <c r="A24" t="s">
        <v>7</v>
      </c>
      <c r="B24" s="1">
        <f t="shared" si="1"/>
        <v>44929</v>
      </c>
      <c r="C24">
        <v>6</v>
      </c>
      <c r="D24" t="s">
        <v>12</v>
      </c>
    </row>
    <row r="25" spans="1:4" x14ac:dyDescent="0.3">
      <c r="A25" t="s">
        <v>8</v>
      </c>
      <c r="B25" s="1">
        <f t="shared" si="1"/>
        <v>44929</v>
      </c>
      <c r="C25">
        <v>6</v>
      </c>
      <c r="D25" t="s">
        <v>14</v>
      </c>
    </row>
    <row r="26" spans="1:4" x14ac:dyDescent="0.3">
      <c r="A26" t="s">
        <v>1</v>
      </c>
      <c r="B26" s="1">
        <f t="shared" si="1"/>
        <v>44929</v>
      </c>
      <c r="C26">
        <v>4</v>
      </c>
      <c r="D26" t="s">
        <v>12</v>
      </c>
    </row>
    <row r="27" spans="1:4" x14ac:dyDescent="0.3">
      <c r="A27" t="s">
        <v>2</v>
      </c>
      <c r="B27" s="1">
        <f t="shared" ref="B27:B37" si="2">((43469+(2*365))+1)+730</f>
        <v>44930</v>
      </c>
      <c r="C27">
        <v>3</v>
      </c>
      <c r="D27" t="s">
        <v>12</v>
      </c>
    </row>
    <row r="28" spans="1:4" x14ac:dyDescent="0.3">
      <c r="A28" t="s">
        <v>3</v>
      </c>
      <c r="B28" s="1">
        <f t="shared" si="2"/>
        <v>44930</v>
      </c>
      <c r="C28">
        <v>6</v>
      </c>
      <c r="D28" t="s">
        <v>12</v>
      </c>
    </row>
    <row r="29" spans="1:4" x14ac:dyDescent="0.3">
      <c r="A29" t="s">
        <v>4</v>
      </c>
      <c r="B29" s="1">
        <f t="shared" si="2"/>
        <v>44930</v>
      </c>
      <c r="C29">
        <v>10</v>
      </c>
      <c r="D29" t="s">
        <v>12</v>
      </c>
    </row>
    <row r="30" spans="1:4" x14ac:dyDescent="0.3">
      <c r="A30" t="s">
        <v>5</v>
      </c>
      <c r="B30" s="1">
        <f t="shared" si="2"/>
        <v>44930</v>
      </c>
      <c r="C30">
        <v>5</v>
      </c>
      <c r="D30" t="s">
        <v>13</v>
      </c>
    </row>
    <row r="31" spans="1:4" x14ac:dyDescent="0.3">
      <c r="A31" t="s">
        <v>6</v>
      </c>
      <c r="B31" s="1">
        <f t="shared" si="2"/>
        <v>44930</v>
      </c>
      <c r="C31">
        <v>5</v>
      </c>
      <c r="D31" t="s">
        <v>11</v>
      </c>
    </row>
    <row r="32" spans="1:4" x14ac:dyDescent="0.3">
      <c r="A32" t="s">
        <v>7</v>
      </c>
      <c r="B32" s="1">
        <f t="shared" si="2"/>
        <v>44930</v>
      </c>
      <c r="C32">
        <v>2</v>
      </c>
      <c r="D32" t="s">
        <v>12</v>
      </c>
    </row>
    <row r="33" spans="1:4" x14ac:dyDescent="0.3">
      <c r="A33" t="s">
        <v>8</v>
      </c>
      <c r="B33" s="1">
        <f t="shared" si="2"/>
        <v>44930</v>
      </c>
      <c r="C33">
        <v>8</v>
      </c>
      <c r="D33" t="s">
        <v>12</v>
      </c>
    </row>
    <row r="34" spans="1:4" x14ac:dyDescent="0.3">
      <c r="A34" t="s">
        <v>1</v>
      </c>
      <c r="B34" s="1">
        <f t="shared" si="2"/>
        <v>44930</v>
      </c>
      <c r="C34">
        <v>4</v>
      </c>
      <c r="D34" t="s">
        <v>12</v>
      </c>
    </row>
    <row r="35" spans="1:4" x14ac:dyDescent="0.3">
      <c r="A35" t="s">
        <v>2</v>
      </c>
      <c r="B35" s="1">
        <f t="shared" si="2"/>
        <v>44930</v>
      </c>
      <c r="C35">
        <v>2</v>
      </c>
      <c r="D35" t="s">
        <v>12</v>
      </c>
    </row>
    <row r="36" spans="1:4" x14ac:dyDescent="0.3">
      <c r="A36" t="s">
        <v>3</v>
      </c>
      <c r="B36" s="1">
        <f t="shared" si="2"/>
        <v>44930</v>
      </c>
      <c r="C36">
        <v>8</v>
      </c>
      <c r="D36" t="s">
        <v>12</v>
      </c>
    </row>
    <row r="37" spans="1:4" x14ac:dyDescent="0.3">
      <c r="A37" t="s">
        <v>4</v>
      </c>
      <c r="B37" s="1">
        <f t="shared" si="2"/>
        <v>44930</v>
      </c>
      <c r="C37">
        <v>9</v>
      </c>
      <c r="D37" t="s">
        <v>12</v>
      </c>
    </row>
    <row r="38" spans="1:4" x14ac:dyDescent="0.3">
      <c r="A38" t="s">
        <v>5</v>
      </c>
      <c r="B38" s="1">
        <f t="shared" ref="B38:B47" si="3">((43470+(2*365))+1)+730</f>
        <v>44931</v>
      </c>
      <c r="C38">
        <v>9</v>
      </c>
      <c r="D38" t="s">
        <v>11</v>
      </c>
    </row>
    <row r="39" spans="1:4" x14ac:dyDescent="0.3">
      <c r="A39" t="s">
        <v>6</v>
      </c>
      <c r="B39" s="1">
        <f t="shared" si="3"/>
        <v>44931</v>
      </c>
      <c r="C39">
        <v>1</v>
      </c>
      <c r="D39" t="s">
        <v>11</v>
      </c>
    </row>
    <row r="40" spans="1:4" x14ac:dyDescent="0.3">
      <c r="A40" t="s">
        <v>7</v>
      </c>
      <c r="B40" s="1">
        <f t="shared" si="3"/>
        <v>44931</v>
      </c>
      <c r="C40">
        <v>8</v>
      </c>
      <c r="D40" t="s">
        <v>11</v>
      </c>
    </row>
    <row r="41" spans="1:4" x14ac:dyDescent="0.3">
      <c r="A41" t="s">
        <v>8</v>
      </c>
      <c r="B41" s="1">
        <f t="shared" si="3"/>
        <v>44931</v>
      </c>
      <c r="C41">
        <v>4</v>
      </c>
      <c r="D41" t="s">
        <v>11</v>
      </c>
    </row>
    <row r="42" spans="1:4" x14ac:dyDescent="0.3">
      <c r="A42" t="s">
        <v>1</v>
      </c>
      <c r="B42" s="1">
        <f t="shared" si="3"/>
        <v>44931</v>
      </c>
      <c r="C42">
        <v>8</v>
      </c>
      <c r="D42" t="s">
        <v>12</v>
      </c>
    </row>
    <row r="43" spans="1:4" x14ac:dyDescent="0.3">
      <c r="A43" t="s">
        <v>2</v>
      </c>
      <c r="B43" s="1">
        <f t="shared" si="3"/>
        <v>44931</v>
      </c>
      <c r="C43">
        <v>3</v>
      </c>
      <c r="D43" t="s">
        <v>12</v>
      </c>
    </row>
    <row r="44" spans="1:4" x14ac:dyDescent="0.3">
      <c r="A44" t="s">
        <v>3</v>
      </c>
      <c r="B44" s="1">
        <f t="shared" si="3"/>
        <v>44931</v>
      </c>
      <c r="C44">
        <v>3</v>
      </c>
      <c r="D44" t="s">
        <v>12</v>
      </c>
    </row>
    <row r="45" spans="1:4" x14ac:dyDescent="0.3">
      <c r="A45" t="s">
        <v>4</v>
      </c>
      <c r="B45" s="1">
        <f t="shared" si="3"/>
        <v>44931</v>
      </c>
      <c r="C45">
        <v>4</v>
      </c>
      <c r="D45" t="s">
        <v>14</v>
      </c>
    </row>
    <row r="46" spans="1:4" x14ac:dyDescent="0.3">
      <c r="A46" t="s">
        <v>5</v>
      </c>
      <c r="B46" s="1">
        <f t="shared" si="3"/>
        <v>44931</v>
      </c>
      <c r="C46">
        <v>4</v>
      </c>
      <c r="D46" t="s">
        <v>13</v>
      </c>
    </row>
    <row r="47" spans="1:4" x14ac:dyDescent="0.3">
      <c r="A47" t="s">
        <v>6</v>
      </c>
      <c r="B47" s="1">
        <f t="shared" si="3"/>
        <v>44931</v>
      </c>
      <c r="C47">
        <v>2</v>
      </c>
      <c r="D47" t="s">
        <v>12</v>
      </c>
    </row>
    <row r="48" spans="1:4" x14ac:dyDescent="0.3">
      <c r="A48" t="s">
        <v>7</v>
      </c>
      <c r="B48" s="1">
        <f t="shared" ref="B48:B57" si="4">((43471+(2*365))+1)+730</f>
        <v>44932</v>
      </c>
      <c r="C48">
        <v>9</v>
      </c>
      <c r="D48" t="s">
        <v>13</v>
      </c>
    </row>
    <row r="49" spans="1:4" x14ac:dyDescent="0.3">
      <c r="A49" t="s">
        <v>8</v>
      </c>
      <c r="B49" s="1">
        <f t="shared" si="4"/>
        <v>44932</v>
      </c>
      <c r="C49">
        <v>4</v>
      </c>
      <c r="D49" t="s">
        <v>12</v>
      </c>
    </row>
    <row r="50" spans="1:4" x14ac:dyDescent="0.3">
      <c r="A50" t="s">
        <v>1</v>
      </c>
      <c r="B50" s="1">
        <f t="shared" si="4"/>
        <v>44932</v>
      </c>
      <c r="C50">
        <v>9</v>
      </c>
      <c r="D50" t="s">
        <v>12</v>
      </c>
    </row>
    <row r="51" spans="1:4" x14ac:dyDescent="0.3">
      <c r="A51" t="s">
        <v>2</v>
      </c>
      <c r="B51" s="1">
        <f t="shared" si="4"/>
        <v>44932</v>
      </c>
      <c r="C51">
        <v>4</v>
      </c>
      <c r="D51" t="s">
        <v>11</v>
      </c>
    </row>
    <row r="52" spans="1:4" x14ac:dyDescent="0.3">
      <c r="A52" t="s">
        <v>3</v>
      </c>
      <c r="B52" s="1">
        <f t="shared" si="4"/>
        <v>44932</v>
      </c>
      <c r="C52">
        <v>2</v>
      </c>
      <c r="D52" t="s">
        <v>12</v>
      </c>
    </row>
    <row r="53" spans="1:4" x14ac:dyDescent="0.3">
      <c r="A53" t="s">
        <v>4</v>
      </c>
      <c r="B53" s="1">
        <f t="shared" si="4"/>
        <v>44932</v>
      </c>
      <c r="C53">
        <v>8</v>
      </c>
      <c r="D53" t="s">
        <v>14</v>
      </c>
    </row>
    <row r="54" spans="1:4" x14ac:dyDescent="0.3">
      <c r="A54" t="s">
        <v>5</v>
      </c>
      <c r="B54" s="1">
        <f t="shared" si="4"/>
        <v>44932</v>
      </c>
      <c r="C54">
        <v>10</v>
      </c>
      <c r="D54" t="s">
        <v>12</v>
      </c>
    </row>
    <row r="55" spans="1:4" x14ac:dyDescent="0.3">
      <c r="A55" t="s">
        <v>6</v>
      </c>
      <c r="B55" s="1">
        <f t="shared" si="4"/>
        <v>44932</v>
      </c>
      <c r="C55">
        <v>2</v>
      </c>
      <c r="D55" t="s">
        <v>12</v>
      </c>
    </row>
    <row r="56" spans="1:4" x14ac:dyDescent="0.3">
      <c r="A56" t="s">
        <v>7</v>
      </c>
      <c r="B56" s="1">
        <f t="shared" si="4"/>
        <v>44932</v>
      </c>
      <c r="C56">
        <v>7</v>
      </c>
      <c r="D56" t="s">
        <v>13</v>
      </c>
    </row>
    <row r="57" spans="1:4" x14ac:dyDescent="0.3">
      <c r="A57" t="s">
        <v>8</v>
      </c>
      <c r="B57" s="1">
        <f t="shared" si="4"/>
        <v>44932</v>
      </c>
      <c r="C57">
        <v>1</v>
      </c>
      <c r="D57" t="s">
        <v>11</v>
      </c>
    </row>
    <row r="58" spans="1:4" x14ac:dyDescent="0.3">
      <c r="A58" t="s">
        <v>1</v>
      </c>
      <c r="B58" s="1">
        <f t="shared" ref="B58:B67" si="5">((43472+(2*365))+1)+730</f>
        <v>44933</v>
      </c>
      <c r="C58">
        <v>5</v>
      </c>
      <c r="D58" t="s">
        <v>12</v>
      </c>
    </row>
    <row r="59" spans="1:4" x14ac:dyDescent="0.3">
      <c r="A59" t="s">
        <v>2</v>
      </c>
      <c r="B59" s="1">
        <f t="shared" si="5"/>
        <v>44933</v>
      </c>
      <c r="C59">
        <v>10</v>
      </c>
      <c r="D59" t="s">
        <v>12</v>
      </c>
    </row>
    <row r="60" spans="1:4" x14ac:dyDescent="0.3">
      <c r="A60" t="s">
        <v>3</v>
      </c>
      <c r="B60" s="1">
        <f t="shared" si="5"/>
        <v>44933</v>
      </c>
      <c r="C60">
        <v>7</v>
      </c>
      <c r="D60" t="s">
        <v>12</v>
      </c>
    </row>
    <row r="61" spans="1:4" x14ac:dyDescent="0.3">
      <c r="A61" t="s">
        <v>4</v>
      </c>
      <c r="B61" s="1">
        <f t="shared" si="5"/>
        <v>44933</v>
      </c>
      <c r="C61">
        <v>5</v>
      </c>
      <c r="D61" t="s">
        <v>11</v>
      </c>
    </row>
    <row r="62" spans="1:4" x14ac:dyDescent="0.3">
      <c r="A62" t="s">
        <v>5</v>
      </c>
      <c r="B62" s="1">
        <f t="shared" si="5"/>
        <v>44933</v>
      </c>
      <c r="C62">
        <v>3</v>
      </c>
      <c r="D62" t="s">
        <v>14</v>
      </c>
    </row>
    <row r="63" spans="1:4" x14ac:dyDescent="0.3">
      <c r="A63" t="s">
        <v>6</v>
      </c>
      <c r="B63" s="1">
        <f t="shared" si="5"/>
        <v>44933</v>
      </c>
      <c r="C63">
        <v>7</v>
      </c>
      <c r="D63" t="s">
        <v>11</v>
      </c>
    </row>
    <row r="64" spans="1:4" x14ac:dyDescent="0.3">
      <c r="A64" t="s">
        <v>7</v>
      </c>
      <c r="B64" s="1">
        <f t="shared" si="5"/>
        <v>44933</v>
      </c>
      <c r="C64">
        <v>8</v>
      </c>
      <c r="D64" t="s">
        <v>12</v>
      </c>
    </row>
    <row r="65" spans="1:4" x14ac:dyDescent="0.3">
      <c r="A65" t="s">
        <v>8</v>
      </c>
      <c r="B65" s="1">
        <f t="shared" si="5"/>
        <v>44933</v>
      </c>
      <c r="C65">
        <v>4</v>
      </c>
      <c r="D65" t="s">
        <v>13</v>
      </c>
    </row>
    <row r="66" spans="1:4" x14ac:dyDescent="0.3">
      <c r="A66" t="s">
        <v>1</v>
      </c>
      <c r="B66" s="1">
        <f t="shared" si="5"/>
        <v>44933</v>
      </c>
      <c r="C66">
        <v>12</v>
      </c>
      <c r="D66" t="s">
        <v>12</v>
      </c>
    </row>
    <row r="67" spans="1:4" x14ac:dyDescent="0.3">
      <c r="A67" t="s">
        <v>2</v>
      </c>
      <c r="B67" s="1">
        <f t="shared" si="5"/>
        <v>44933</v>
      </c>
      <c r="C67">
        <v>7</v>
      </c>
      <c r="D67" t="s">
        <v>12</v>
      </c>
    </row>
    <row r="68" spans="1:4" x14ac:dyDescent="0.3">
      <c r="A68" t="s">
        <v>3</v>
      </c>
      <c r="B68" s="1">
        <f t="shared" ref="B68:B77" si="6">((43473+(2*365))+1)+730</f>
        <v>44934</v>
      </c>
      <c r="C68">
        <v>0</v>
      </c>
      <c r="D68" t="s">
        <v>11</v>
      </c>
    </row>
    <row r="69" spans="1:4" x14ac:dyDescent="0.3">
      <c r="A69" t="s">
        <v>4</v>
      </c>
      <c r="B69" s="1">
        <f t="shared" si="6"/>
        <v>44934</v>
      </c>
      <c r="C69">
        <v>4</v>
      </c>
      <c r="D69" t="s">
        <v>12</v>
      </c>
    </row>
    <row r="70" spans="1:4" x14ac:dyDescent="0.3">
      <c r="A70" t="s">
        <v>5</v>
      </c>
      <c r="B70" s="1">
        <f t="shared" si="6"/>
        <v>44934</v>
      </c>
      <c r="C70">
        <v>10</v>
      </c>
      <c r="D70" t="s">
        <v>12</v>
      </c>
    </row>
    <row r="71" spans="1:4" x14ac:dyDescent="0.3">
      <c r="A71" t="s">
        <v>6</v>
      </c>
      <c r="B71" s="1">
        <f t="shared" si="6"/>
        <v>44934</v>
      </c>
      <c r="C71">
        <v>10</v>
      </c>
      <c r="D71" t="s">
        <v>14</v>
      </c>
    </row>
    <row r="72" spans="1:4" x14ac:dyDescent="0.3">
      <c r="A72" t="s">
        <v>7</v>
      </c>
      <c r="B72" s="1">
        <f t="shared" si="6"/>
        <v>44934</v>
      </c>
      <c r="C72">
        <v>6</v>
      </c>
      <c r="D72" t="s">
        <v>11</v>
      </c>
    </row>
    <row r="73" spans="1:4" x14ac:dyDescent="0.3">
      <c r="A73" t="s">
        <v>8</v>
      </c>
      <c r="B73" s="1">
        <f t="shared" si="6"/>
        <v>44934</v>
      </c>
      <c r="C73">
        <v>2</v>
      </c>
      <c r="D73" t="s">
        <v>12</v>
      </c>
    </row>
    <row r="74" spans="1:4" x14ac:dyDescent="0.3">
      <c r="A74" t="s">
        <v>1</v>
      </c>
      <c r="B74" s="1">
        <f t="shared" si="6"/>
        <v>44934</v>
      </c>
      <c r="C74">
        <v>8</v>
      </c>
      <c r="D74" t="s">
        <v>12</v>
      </c>
    </row>
    <row r="75" spans="1:4" x14ac:dyDescent="0.3">
      <c r="A75" t="s">
        <v>2</v>
      </c>
      <c r="B75" s="1">
        <f t="shared" si="6"/>
        <v>44934</v>
      </c>
      <c r="C75">
        <v>2</v>
      </c>
      <c r="D75" t="s">
        <v>11</v>
      </c>
    </row>
    <row r="76" spans="1:4" x14ac:dyDescent="0.3">
      <c r="A76" t="s">
        <v>3</v>
      </c>
      <c r="B76" s="1">
        <f t="shared" si="6"/>
        <v>44934</v>
      </c>
      <c r="C76">
        <v>5</v>
      </c>
      <c r="D76" t="s">
        <v>12</v>
      </c>
    </row>
    <row r="77" spans="1:4" x14ac:dyDescent="0.3">
      <c r="A77" t="s">
        <v>4</v>
      </c>
      <c r="B77" s="1">
        <f t="shared" si="6"/>
        <v>44934</v>
      </c>
      <c r="C77">
        <v>4</v>
      </c>
      <c r="D77" t="s">
        <v>13</v>
      </c>
    </row>
    <row r="78" spans="1:4" x14ac:dyDescent="0.3">
      <c r="A78" t="s">
        <v>5</v>
      </c>
      <c r="B78" s="1">
        <f t="shared" ref="B78:B87" si="7">((43474+(2*365))+1)+730</f>
        <v>44935</v>
      </c>
      <c r="C78">
        <v>8</v>
      </c>
      <c r="D78" t="s">
        <v>12</v>
      </c>
    </row>
    <row r="79" spans="1:4" x14ac:dyDescent="0.3">
      <c r="A79" t="s">
        <v>6</v>
      </c>
      <c r="B79" s="1">
        <f t="shared" si="7"/>
        <v>44935</v>
      </c>
      <c r="C79">
        <v>9</v>
      </c>
      <c r="D79" t="s">
        <v>12</v>
      </c>
    </row>
    <row r="80" spans="1:4" x14ac:dyDescent="0.3">
      <c r="A80" t="s">
        <v>7</v>
      </c>
      <c r="B80" s="1">
        <f t="shared" si="7"/>
        <v>44935</v>
      </c>
      <c r="C80">
        <v>1</v>
      </c>
      <c r="D80" t="s">
        <v>13</v>
      </c>
    </row>
    <row r="81" spans="1:4" x14ac:dyDescent="0.3">
      <c r="A81" t="s">
        <v>8</v>
      </c>
      <c r="B81" s="1">
        <f t="shared" si="7"/>
        <v>44935</v>
      </c>
      <c r="C81">
        <v>1</v>
      </c>
      <c r="D81" t="s">
        <v>12</v>
      </c>
    </row>
    <row r="82" spans="1:4" x14ac:dyDescent="0.3">
      <c r="A82" t="s">
        <v>1</v>
      </c>
      <c r="B82" s="1">
        <f t="shared" si="7"/>
        <v>44935</v>
      </c>
      <c r="C82">
        <v>5</v>
      </c>
      <c r="D82" t="s">
        <v>12</v>
      </c>
    </row>
    <row r="83" spans="1:4" x14ac:dyDescent="0.3">
      <c r="A83" t="s">
        <v>2</v>
      </c>
      <c r="B83" s="1">
        <f t="shared" si="7"/>
        <v>44935</v>
      </c>
      <c r="C83">
        <v>2</v>
      </c>
      <c r="D83" t="s">
        <v>12</v>
      </c>
    </row>
    <row r="84" spans="1:4" x14ac:dyDescent="0.3">
      <c r="A84" t="s">
        <v>3</v>
      </c>
      <c r="B84" s="1">
        <f t="shared" si="7"/>
        <v>44935</v>
      </c>
      <c r="C84">
        <v>3</v>
      </c>
      <c r="D84" t="s">
        <v>12</v>
      </c>
    </row>
    <row r="85" spans="1:4" x14ac:dyDescent="0.3">
      <c r="A85" t="s">
        <v>4</v>
      </c>
      <c r="B85" s="1">
        <f t="shared" si="7"/>
        <v>44935</v>
      </c>
      <c r="C85">
        <v>5</v>
      </c>
      <c r="D85" t="s">
        <v>13</v>
      </c>
    </row>
    <row r="86" spans="1:4" x14ac:dyDescent="0.3">
      <c r="A86" t="s">
        <v>5</v>
      </c>
      <c r="B86" s="1">
        <f t="shared" si="7"/>
        <v>44935</v>
      </c>
      <c r="C86">
        <v>7</v>
      </c>
      <c r="D86" t="s">
        <v>13</v>
      </c>
    </row>
    <row r="87" spans="1:4" x14ac:dyDescent="0.3">
      <c r="A87" t="s">
        <v>6</v>
      </c>
      <c r="B87" s="1">
        <f t="shared" si="7"/>
        <v>44935</v>
      </c>
      <c r="C87">
        <v>6</v>
      </c>
      <c r="D87" t="s">
        <v>12</v>
      </c>
    </row>
    <row r="88" spans="1:4" x14ac:dyDescent="0.3">
      <c r="A88" t="s">
        <v>7</v>
      </c>
      <c r="B88" s="1">
        <f t="shared" ref="B88:B97" si="8">((43475+(2*365))+1)+730</f>
        <v>44936</v>
      </c>
      <c r="C88">
        <v>9</v>
      </c>
      <c r="D88" t="s">
        <v>12</v>
      </c>
    </row>
    <row r="89" spans="1:4" x14ac:dyDescent="0.3">
      <c r="A89" t="s">
        <v>8</v>
      </c>
      <c r="B89" s="1">
        <f t="shared" si="8"/>
        <v>44936</v>
      </c>
      <c r="C89">
        <v>8</v>
      </c>
      <c r="D89" t="s">
        <v>11</v>
      </c>
    </row>
    <row r="90" spans="1:4" x14ac:dyDescent="0.3">
      <c r="A90" t="s">
        <v>1</v>
      </c>
      <c r="B90" s="1">
        <f t="shared" si="8"/>
        <v>44936</v>
      </c>
      <c r="C90">
        <v>5</v>
      </c>
      <c r="D90" t="s">
        <v>12</v>
      </c>
    </row>
    <row r="91" spans="1:4" x14ac:dyDescent="0.3">
      <c r="A91" t="s">
        <v>2</v>
      </c>
      <c r="B91" s="1">
        <f t="shared" si="8"/>
        <v>44936</v>
      </c>
      <c r="C91">
        <v>8</v>
      </c>
      <c r="D91" t="s">
        <v>13</v>
      </c>
    </row>
    <row r="92" spans="1:4" x14ac:dyDescent="0.3">
      <c r="A92" t="s">
        <v>3</v>
      </c>
      <c r="B92" s="1">
        <f t="shared" si="8"/>
        <v>44936</v>
      </c>
      <c r="C92">
        <v>6</v>
      </c>
      <c r="D92" t="s">
        <v>12</v>
      </c>
    </row>
    <row r="93" spans="1:4" x14ac:dyDescent="0.3">
      <c r="A93" t="s">
        <v>4</v>
      </c>
      <c r="B93" s="1">
        <f t="shared" si="8"/>
        <v>44936</v>
      </c>
      <c r="C93">
        <v>5</v>
      </c>
      <c r="D93" t="s">
        <v>11</v>
      </c>
    </row>
    <row r="94" spans="1:4" x14ac:dyDescent="0.3">
      <c r="A94" t="s">
        <v>5</v>
      </c>
      <c r="B94" s="1">
        <f t="shared" si="8"/>
        <v>44936</v>
      </c>
      <c r="C94">
        <v>5</v>
      </c>
      <c r="D94" t="s">
        <v>12</v>
      </c>
    </row>
    <row r="95" spans="1:4" x14ac:dyDescent="0.3">
      <c r="A95" t="s">
        <v>6</v>
      </c>
      <c r="B95" s="1">
        <f t="shared" si="8"/>
        <v>44936</v>
      </c>
      <c r="C95">
        <v>7</v>
      </c>
      <c r="D95" t="s">
        <v>12</v>
      </c>
    </row>
    <row r="96" spans="1:4" x14ac:dyDescent="0.3">
      <c r="A96" t="s">
        <v>7</v>
      </c>
      <c r="B96" s="1">
        <f t="shared" si="8"/>
        <v>44936</v>
      </c>
      <c r="C96">
        <v>6</v>
      </c>
      <c r="D96" t="s">
        <v>12</v>
      </c>
    </row>
    <row r="97" spans="1:4" x14ac:dyDescent="0.3">
      <c r="A97" t="s">
        <v>8</v>
      </c>
      <c r="B97" s="1">
        <f t="shared" si="8"/>
        <v>44936</v>
      </c>
      <c r="C97">
        <v>6</v>
      </c>
      <c r="D97" t="s">
        <v>12</v>
      </c>
    </row>
    <row r="98" spans="1:4" x14ac:dyDescent="0.3">
      <c r="A98" t="s">
        <v>1</v>
      </c>
      <c r="B98" s="1">
        <f t="shared" ref="B98:B107" si="9">((43476+(2*365))+1)+730</f>
        <v>44937</v>
      </c>
      <c r="C98">
        <v>11</v>
      </c>
      <c r="D98" t="s">
        <v>12</v>
      </c>
    </row>
    <row r="99" spans="1:4" x14ac:dyDescent="0.3">
      <c r="A99" t="s">
        <v>2</v>
      </c>
      <c r="B99" s="1">
        <f t="shared" si="9"/>
        <v>44937</v>
      </c>
      <c r="C99">
        <v>5</v>
      </c>
      <c r="D99" t="s">
        <v>14</v>
      </c>
    </row>
    <row r="100" spans="1:4" x14ac:dyDescent="0.3">
      <c r="A100" t="s">
        <v>3</v>
      </c>
      <c r="B100" s="1">
        <f t="shared" si="9"/>
        <v>44937</v>
      </c>
      <c r="C100">
        <v>5</v>
      </c>
      <c r="D100" t="s">
        <v>12</v>
      </c>
    </row>
    <row r="101" spans="1:4" x14ac:dyDescent="0.3">
      <c r="A101" t="s">
        <v>4</v>
      </c>
      <c r="B101" s="1">
        <f t="shared" si="9"/>
        <v>44937</v>
      </c>
      <c r="C101">
        <v>4</v>
      </c>
      <c r="D101" t="s">
        <v>13</v>
      </c>
    </row>
    <row r="102" spans="1:4" x14ac:dyDescent="0.3">
      <c r="A102" t="s">
        <v>5</v>
      </c>
      <c r="B102" s="1">
        <f t="shared" si="9"/>
        <v>44937</v>
      </c>
      <c r="C102">
        <v>4</v>
      </c>
      <c r="D102" t="s">
        <v>11</v>
      </c>
    </row>
    <row r="103" spans="1:4" x14ac:dyDescent="0.3">
      <c r="A103" t="s">
        <v>6</v>
      </c>
      <c r="B103" s="1">
        <f t="shared" si="9"/>
        <v>44937</v>
      </c>
      <c r="C103">
        <v>9</v>
      </c>
      <c r="D103" t="s">
        <v>12</v>
      </c>
    </row>
    <row r="104" spans="1:4" x14ac:dyDescent="0.3">
      <c r="A104" t="s">
        <v>7</v>
      </c>
      <c r="B104" s="1">
        <f t="shared" si="9"/>
        <v>44937</v>
      </c>
      <c r="C104">
        <v>8</v>
      </c>
      <c r="D104" t="s">
        <v>11</v>
      </c>
    </row>
    <row r="105" spans="1:4" x14ac:dyDescent="0.3">
      <c r="A105" t="s">
        <v>8</v>
      </c>
      <c r="B105" s="1">
        <f t="shared" si="9"/>
        <v>44937</v>
      </c>
      <c r="C105">
        <v>10</v>
      </c>
      <c r="D105" t="s">
        <v>13</v>
      </c>
    </row>
    <row r="106" spans="1:4" x14ac:dyDescent="0.3">
      <c r="A106" t="s">
        <v>1</v>
      </c>
      <c r="B106" s="1">
        <f t="shared" si="9"/>
        <v>44937</v>
      </c>
      <c r="C106">
        <v>6</v>
      </c>
      <c r="D106" t="s">
        <v>12</v>
      </c>
    </row>
    <row r="107" spans="1:4" x14ac:dyDescent="0.3">
      <c r="A107" t="s">
        <v>2</v>
      </c>
      <c r="B107" s="1">
        <f t="shared" si="9"/>
        <v>44937</v>
      </c>
      <c r="C107">
        <v>10</v>
      </c>
      <c r="D107" t="s">
        <v>13</v>
      </c>
    </row>
    <row r="108" spans="1:4" x14ac:dyDescent="0.3">
      <c r="A108" t="s">
        <v>3</v>
      </c>
      <c r="B108" s="1">
        <f t="shared" ref="B108:B117" si="10">((43477+(2*365))+1)+730</f>
        <v>44938</v>
      </c>
      <c r="C108">
        <v>3</v>
      </c>
      <c r="D108" t="s">
        <v>12</v>
      </c>
    </row>
    <row r="109" spans="1:4" x14ac:dyDescent="0.3">
      <c r="A109" t="s">
        <v>4</v>
      </c>
      <c r="B109" s="1">
        <f t="shared" si="10"/>
        <v>44938</v>
      </c>
      <c r="C109">
        <v>6</v>
      </c>
      <c r="D109" t="s">
        <v>12</v>
      </c>
    </row>
    <row r="110" spans="1:4" x14ac:dyDescent="0.3">
      <c r="A110" t="s">
        <v>5</v>
      </c>
      <c r="B110" s="1">
        <f t="shared" si="10"/>
        <v>44938</v>
      </c>
      <c r="C110">
        <v>7</v>
      </c>
      <c r="D110" t="s">
        <v>12</v>
      </c>
    </row>
    <row r="111" spans="1:4" x14ac:dyDescent="0.3">
      <c r="A111" t="s">
        <v>6</v>
      </c>
      <c r="B111" s="1">
        <f t="shared" si="10"/>
        <v>44938</v>
      </c>
      <c r="C111">
        <v>9</v>
      </c>
      <c r="D111" t="s">
        <v>12</v>
      </c>
    </row>
    <row r="112" spans="1:4" x14ac:dyDescent="0.3">
      <c r="A112" t="s">
        <v>7</v>
      </c>
      <c r="B112" s="1">
        <f t="shared" si="10"/>
        <v>44938</v>
      </c>
      <c r="C112">
        <v>3</v>
      </c>
      <c r="D112" t="s">
        <v>13</v>
      </c>
    </row>
    <row r="113" spans="1:4" x14ac:dyDescent="0.3">
      <c r="A113" t="s">
        <v>8</v>
      </c>
      <c r="B113" s="1">
        <f t="shared" si="10"/>
        <v>44938</v>
      </c>
      <c r="C113">
        <v>4</v>
      </c>
      <c r="D113" t="s">
        <v>13</v>
      </c>
    </row>
    <row r="114" spans="1:4" x14ac:dyDescent="0.3">
      <c r="A114" t="s">
        <v>1</v>
      </c>
      <c r="B114" s="1">
        <f t="shared" si="10"/>
        <v>44938</v>
      </c>
      <c r="C114">
        <v>9</v>
      </c>
      <c r="D114" t="s">
        <v>12</v>
      </c>
    </row>
    <row r="115" spans="1:4" x14ac:dyDescent="0.3">
      <c r="A115" t="s">
        <v>2</v>
      </c>
      <c r="B115" s="1">
        <f t="shared" si="10"/>
        <v>44938</v>
      </c>
      <c r="C115">
        <v>2</v>
      </c>
      <c r="D115" t="s">
        <v>12</v>
      </c>
    </row>
    <row r="116" spans="1:4" x14ac:dyDescent="0.3">
      <c r="A116" t="s">
        <v>3</v>
      </c>
      <c r="B116" s="1">
        <f t="shared" si="10"/>
        <v>44938</v>
      </c>
      <c r="C116">
        <v>1</v>
      </c>
      <c r="D116" t="s">
        <v>12</v>
      </c>
    </row>
    <row r="117" spans="1:4" x14ac:dyDescent="0.3">
      <c r="A117" t="s">
        <v>4</v>
      </c>
      <c r="B117" s="1">
        <f t="shared" si="10"/>
        <v>44938</v>
      </c>
      <c r="C117">
        <v>1</v>
      </c>
      <c r="D117" t="s">
        <v>12</v>
      </c>
    </row>
    <row r="118" spans="1:4" x14ac:dyDescent="0.3">
      <c r="A118" t="s">
        <v>5</v>
      </c>
      <c r="B118" s="1">
        <f t="shared" ref="B118:B127" si="11">((43478+(2*365))+1)+730</f>
        <v>44939</v>
      </c>
      <c r="C118">
        <v>9</v>
      </c>
      <c r="D118" t="s">
        <v>12</v>
      </c>
    </row>
    <row r="119" spans="1:4" x14ac:dyDescent="0.3">
      <c r="A119" t="s">
        <v>6</v>
      </c>
      <c r="B119" s="1">
        <f t="shared" si="11"/>
        <v>44939</v>
      </c>
      <c r="C119">
        <v>5</v>
      </c>
      <c r="D119" t="s">
        <v>12</v>
      </c>
    </row>
    <row r="120" spans="1:4" x14ac:dyDescent="0.3">
      <c r="A120" t="s">
        <v>7</v>
      </c>
      <c r="B120" s="1">
        <f t="shared" si="11"/>
        <v>44939</v>
      </c>
      <c r="C120">
        <v>8</v>
      </c>
      <c r="D120" t="s">
        <v>12</v>
      </c>
    </row>
    <row r="121" spans="1:4" x14ac:dyDescent="0.3">
      <c r="A121" t="s">
        <v>8</v>
      </c>
      <c r="B121" s="1">
        <f t="shared" si="11"/>
        <v>44939</v>
      </c>
      <c r="C121">
        <v>5</v>
      </c>
      <c r="D121" t="s">
        <v>12</v>
      </c>
    </row>
    <row r="122" spans="1:4" x14ac:dyDescent="0.3">
      <c r="A122" t="s">
        <v>1</v>
      </c>
      <c r="B122" s="1">
        <f t="shared" si="11"/>
        <v>44939</v>
      </c>
      <c r="C122">
        <v>11</v>
      </c>
      <c r="D122" t="s">
        <v>11</v>
      </c>
    </row>
    <row r="123" spans="1:4" x14ac:dyDescent="0.3">
      <c r="A123" t="s">
        <v>2</v>
      </c>
      <c r="B123" s="1">
        <f t="shared" si="11"/>
        <v>44939</v>
      </c>
      <c r="C123">
        <v>5</v>
      </c>
      <c r="D123" t="s">
        <v>12</v>
      </c>
    </row>
    <row r="124" spans="1:4" x14ac:dyDescent="0.3">
      <c r="A124" t="s">
        <v>3</v>
      </c>
      <c r="B124" s="1">
        <f t="shared" si="11"/>
        <v>44939</v>
      </c>
      <c r="C124">
        <v>7</v>
      </c>
      <c r="D124" t="s">
        <v>11</v>
      </c>
    </row>
    <row r="125" spans="1:4" x14ac:dyDescent="0.3">
      <c r="A125" t="s">
        <v>4</v>
      </c>
      <c r="B125" s="1">
        <f t="shared" si="11"/>
        <v>44939</v>
      </c>
      <c r="C125">
        <v>8</v>
      </c>
      <c r="D125" t="s">
        <v>12</v>
      </c>
    </row>
    <row r="126" spans="1:4" x14ac:dyDescent="0.3">
      <c r="A126" t="s">
        <v>5</v>
      </c>
      <c r="B126" s="1">
        <f t="shared" si="11"/>
        <v>44939</v>
      </c>
      <c r="C126">
        <v>7</v>
      </c>
      <c r="D126" t="s">
        <v>11</v>
      </c>
    </row>
    <row r="127" spans="1:4" x14ac:dyDescent="0.3">
      <c r="A127" t="s">
        <v>6</v>
      </c>
      <c r="B127" s="1">
        <f t="shared" si="11"/>
        <v>44939</v>
      </c>
      <c r="C127">
        <v>1</v>
      </c>
      <c r="D127" t="s">
        <v>12</v>
      </c>
    </row>
    <row r="128" spans="1:4" x14ac:dyDescent="0.3">
      <c r="A128" t="s">
        <v>7</v>
      </c>
      <c r="B128" s="1">
        <f t="shared" ref="B128:B137" si="12">((43479+(2*365))+1)+730</f>
        <v>44940</v>
      </c>
      <c r="C128">
        <v>6</v>
      </c>
      <c r="D128" t="s">
        <v>13</v>
      </c>
    </row>
    <row r="129" spans="1:4" x14ac:dyDescent="0.3">
      <c r="A129" t="s">
        <v>8</v>
      </c>
      <c r="B129" s="1">
        <f t="shared" si="12"/>
        <v>44940</v>
      </c>
      <c r="C129">
        <v>2</v>
      </c>
      <c r="D129" t="s">
        <v>12</v>
      </c>
    </row>
    <row r="130" spans="1:4" x14ac:dyDescent="0.3">
      <c r="A130" t="s">
        <v>1</v>
      </c>
      <c r="B130" s="1">
        <f t="shared" si="12"/>
        <v>44940</v>
      </c>
      <c r="C130">
        <v>3</v>
      </c>
      <c r="D130" t="s">
        <v>13</v>
      </c>
    </row>
    <row r="131" spans="1:4" x14ac:dyDescent="0.3">
      <c r="A131" t="s">
        <v>2</v>
      </c>
      <c r="B131" s="1">
        <f t="shared" si="12"/>
        <v>44940</v>
      </c>
      <c r="C131">
        <v>1</v>
      </c>
      <c r="D131" t="s">
        <v>12</v>
      </c>
    </row>
    <row r="132" spans="1:4" x14ac:dyDescent="0.3">
      <c r="A132" t="s">
        <v>3</v>
      </c>
      <c r="B132" s="1">
        <f t="shared" si="12"/>
        <v>44940</v>
      </c>
      <c r="C132">
        <v>0</v>
      </c>
      <c r="D132" t="s">
        <v>12</v>
      </c>
    </row>
    <row r="133" spans="1:4" x14ac:dyDescent="0.3">
      <c r="A133" t="s">
        <v>4</v>
      </c>
      <c r="B133" s="1">
        <f t="shared" si="12"/>
        <v>44940</v>
      </c>
      <c r="C133">
        <v>6</v>
      </c>
      <c r="D133" t="s">
        <v>11</v>
      </c>
    </row>
    <row r="134" spans="1:4" x14ac:dyDescent="0.3">
      <c r="A134" t="s">
        <v>5</v>
      </c>
      <c r="B134" s="1">
        <f t="shared" si="12"/>
        <v>44940</v>
      </c>
      <c r="C134">
        <v>4</v>
      </c>
      <c r="D134" t="s">
        <v>12</v>
      </c>
    </row>
    <row r="135" spans="1:4" x14ac:dyDescent="0.3">
      <c r="A135" t="s">
        <v>6</v>
      </c>
      <c r="B135" s="1">
        <f t="shared" si="12"/>
        <v>44940</v>
      </c>
      <c r="C135">
        <v>10</v>
      </c>
      <c r="D135" t="s">
        <v>14</v>
      </c>
    </row>
    <row r="136" spans="1:4" x14ac:dyDescent="0.3">
      <c r="A136" t="s">
        <v>7</v>
      </c>
      <c r="B136" s="1">
        <f t="shared" si="12"/>
        <v>44940</v>
      </c>
      <c r="C136">
        <v>3</v>
      </c>
      <c r="D136" t="s">
        <v>13</v>
      </c>
    </row>
    <row r="137" spans="1:4" x14ac:dyDescent="0.3">
      <c r="A137" t="s">
        <v>8</v>
      </c>
      <c r="B137" s="1">
        <f t="shared" si="12"/>
        <v>44940</v>
      </c>
      <c r="C137">
        <v>4</v>
      </c>
      <c r="D137" t="s">
        <v>12</v>
      </c>
    </row>
    <row r="138" spans="1:4" x14ac:dyDescent="0.3">
      <c r="A138" t="s">
        <v>1</v>
      </c>
      <c r="B138" s="1">
        <f t="shared" ref="B138:B147" si="13">((43480+(2*365))+1)+730</f>
        <v>44941</v>
      </c>
      <c r="C138">
        <v>8</v>
      </c>
      <c r="D138" t="s">
        <v>11</v>
      </c>
    </row>
    <row r="139" spans="1:4" x14ac:dyDescent="0.3">
      <c r="A139" t="s">
        <v>2</v>
      </c>
      <c r="B139" s="1">
        <f t="shared" si="13"/>
        <v>44941</v>
      </c>
      <c r="C139">
        <v>9</v>
      </c>
      <c r="D139" t="s">
        <v>12</v>
      </c>
    </row>
    <row r="140" spans="1:4" x14ac:dyDescent="0.3">
      <c r="A140" t="s">
        <v>3</v>
      </c>
      <c r="B140" s="1">
        <f t="shared" si="13"/>
        <v>44941</v>
      </c>
      <c r="C140">
        <v>4</v>
      </c>
      <c r="D140" t="s">
        <v>11</v>
      </c>
    </row>
    <row r="141" spans="1:4" x14ac:dyDescent="0.3">
      <c r="A141" t="s">
        <v>4</v>
      </c>
      <c r="B141" s="1">
        <f t="shared" si="13"/>
        <v>44941</v>
      </c>
      <c r="C141">
        <v>5</v>
      </c>
      <c r="D141" t="s">
        <v>11</v>
      </c>
    </row>
    <row r="142" spans="1:4" x14ac:dyDescent="0.3">
      <c r="A142" t="s">
        <v>5</v>
      </c>
      <c r="B142" s="1">
        <f t="shared" si="13"/>
        <v>44941</v>
      </c>
      <c r="C142">
        <v>8</v>
      </c>
      <c r="D142" t="s">
        <v>12</v>
      </c>
    </row>
    <row r="143" spans="1:4" x14ac:dyDescent="0.3">
      <c r="A143" t="s">
        <v>6</v>
      </c>
      <c r="B143" s="1">
        <f t="shared" si="13"/>
        <v>44941</v>
      </c>
      <c r="C143">
        <v>7</v>
      </c>
      <c r="D143" t="s">
        <v>12</v>
      </c>
    </row>
    <row r="144" spans="1:4" x14ac:dyDescent="0.3">
      <c r="A144" t="s">
        <v>7</v>
      </c>
      <c r="B144" s="1">
        <f t="shared" si="13"/>
        <v>44941</v>
      </c>
      <c r="C144">
        <v>10</v>
      </c>
      <c r="D144" t="s">
        <v>12</v>
      </c>
    </row>
    <row r="145" spans="1:4" x14ac:dyDescent="0.3">
      <c r="A145" t="s">
        <v>8</v>
      </c>
      <c r="B145" s="1">
        <f t="shared" si="13"/>
        <v>44941</v>
      </c>
      <c r="C145">
        <v>7</v>
      </c>
      <c r="D145" t="s">
        <v>14</v>
      </c>
    </row>
    <row r="146" spans="1:4" x14ac:dyDescent="0.3">
      <c r="A146" t="s">
        <v>1</v>
      </c>
      <c r="B146" s="1">
        <f t="shared" si="13"/>
        <v>44941</v>
      </c>
      <c r="C146">
        <v>6</v>
      </c>
      <c r="D146" t="s">
        <v>12</v>
      </c>
    </row>
    <row r="147" spans="1:4" x14ac:dyDescent="0.3">
      <c r="A147" t="s">
        <v>2</v>
      </c>
      <c r="B147" s="1">
        <f t="shared" si="13"/>
        <v>44941</v>
      </c>
      <c r="C147">
        <v>1</v>
      </c>
      <c r="D147" t="s">
        <v>12</v>
      </c>
    </row>
    <row r="148" spans="1:4" x14ac:dyDescent="0.3">
      <c r="A148" t="s">
        <v>3</v>
      </c>
      <c r="B148" s="1">
        <f t="shared" ref="B148:B157" si="14">((43481+(2*365))+1)+730</f>
        <v>44942</v>
      </c>
      <c r="C148">
        <v>9</v>
      </c>
      <c r="D148" t="s">
        <v>13</v>
      </c>
    </row>
    <row r="149" spans="1:4" x14ac:dyDescent="0.3">
      <c r="A149" t="s">
        <v>4</v>
      </c>
      <c r="B149" s="1">
        <f t="shared" si="14"/>
        <v>44942</v>
      </c>
      <c r="C149">
        <v>4</v>
      </c>
      <c r="D149" t="s">
        <v>12</v>
      </c>
    </row>
    <row r="150" spans="1:4" x14ac:dyDescent="0.3">
      <c r="A150" t="s">
        <v>5</v>
      </c>
      <c r="B150" s="1">
        <f t="shared" si="14"/>
        <v>44942</v>
      </c>
      <c r="C150">
        <v>5</v>
      </c>
      <c r="D150" t="s">
        <v>12</v>
      </c>
    </row>
    <row r="151" spans="1:4" x14ac:dyDescent="0.3">
      <c r="A151" t="s">
        <v>6</v>
      </c>
      <c r="B151" s="1">
        <f t="shared" si="14"/>
        <v>44942</v>
      </c>
      <c r="C151">
        <v>7</v>
      </c>
      <c r="D151" t="s">
        <v>11</v>
      </c>
    </row>
    <row r="152" spans="1:4" x14ac:dyDescent="0.3">
      <c r="A152" t="s">
        <v>7</v>
      </c>
      <c r="B152" s="1">
        <f t="shared" si="14"/>
        <v>44942</v>
      </c>
      <c r="C152">
        <v>5</v>
      </c>
      <c r="D152" t="s">
        <v>14</v>
      </c>
    </row>
    <row r="153" spans="1:4" x14ac:dyDescent="0.3">
      <c r="A153" t="s">
        <v>8</v>
      </c>
      <c r="B153" s="1">
        <f t="shared" si="14"/>
        <v>44942</v>
      </c>
      <c r="C153">
        <v>5</v>
      </c>
      <c r="D153" t="s">
        <v>12</v>
      </c>
    </row>
    <row r="154" spans="1:4" x14ac:dyDescent="0.3">
      <c r="A154" t="s">
        <v>1</v>
      </c>
      <c r="B154" s="1">
        <f t="shared" si="14"/>
        <v>44942</v>
      </c>
      <c r="C154">
        <v>8</v>
      </c>
      <c r="D154" t="s">
        <v>11</v>
      </c>
    </row>
    <row r="155" spans="1:4" x14ac:dyDescent="0.3">
      <c r="A155" t="s">
        <v>2</v>
      </c>
      <c r="B155" s="1">
        <f t="shared" si="14"/>
        <v>44942</v>
      </c>
      <c r="C155">
        <v>9</v>
      </c>
      <c r="D155" t="s">
        <v>12</v>
      </c>
    </row>
    <row r="156" spans="1:4" x14ac:dyDescent="0.3">
      <c r="A156" t="s">
        <v>3</v>
      </c>
      <c r="B156" s="1">
        <f t="shared" si="14"/>
        <v>44942</v>
      </c>
      <c r="C156">
        <v>5</v>
      </c>
      <c r="D156" t="s">
        <v>11</v>
      </c>
    </row>
    <row r="157" spans="1:4" x14ac:dyDescent="0.3">
      <c r="A157" t="s">
        <v>4</v>
      </c>
      <c r="B157" s="1">
        <f t="shared" si="14"/>
        <v>44942</v>
      </c>
      <c r="C157">
        <v>10</v>
      </c>
      <c r="D157" t="s">
        <v>11</v>
      </c>
    </row>
    <row r="158" spans="1:4" x14ac:dyDescent="0.3">
      <c r="A158" t="s">
        <v>5</v>
      </c>
      <c r="B158" s="1">
        <f t="shared" ref="B158:B167" si="15">((43482+(2*365))+1)+730</f>
        <v>44943</v>
      </c>
      <c r="C158">
        <v>7</v>
      </c>
      <c r="D158" t="s">
        <v>13</v>
      </c>
    </row>
    <row r="159" spans="1:4" x14ac:dyDescent="0.3">
      <c r="A159" t="s">
        <v>6</v>
      </c>
      <c r="B159" s="1">
        <f t="shared" si="15"/>
        <v>44943</v>
      </c>
      <c r="C159">
        <v>7</v>
      </c>
      <c r="D159" t="s">
        <v>12</v>
      </c>
    </row>
    <row r="160" spans="1:4" x14ac:dyDescent="0.3">
      <c r="A160" t="s">
        <v>7</v>
      </c>
      <c r="B160" s="1">
        <f t="shared" si="15"/>
        <v>44943</v>
      </c>
      <c r="C160">
        <v>4</v>
      </c>
      <c r="D160" t="s">
        <v>11</v>
      </c>
    </row>
    <row r="161" spans="1:4" x14ac:dyDescent="0.3">
      <c r="A161" t="s">
        <v>8</v>
      </c>
      <c r="B161" s="1">
        <f t="shared" si="15"/>
        <v>44943</v>
      </c>
      <c r="C161">
        <v>4</v>
      </c>
      <c r="D161" t="s">
        <v>12</v>
      </c>
    </row>
    <row r="162" spans="1:4" x14ac:dyDescent="0.3">
      <c r="A162" t="s">
        <v>1</v>
      </c>
      <c r="B162" s="1">
        <f t="shared" si="15"/>
        <v>44943</v>
      </c>
      <c r="C162">
        <v>4</v>
      </c>
      <c r="D162" t="s">
        <v>11</v>
      </c>
    </row>
    <row r="163" spans="1:4" x14ac:dyDescent="0.3">
      <c r="A163" t="s">
        <v>2</v>
      </c>
      <c r="B163" s="1">
        <f t="shared" si="15"/>
        <v>44943</v>
      </c>
      <c r="C163">
        <v>6</v>
      </c>
      <c r="D163" t="s">
        <v>11</v>
      </c>
    </row>
    <row r="164" spans="1:4" x14ac:dyDescent="0.3">
      <c r="A164" t="s">
        <v>3</v>
      </c>
      <c r="B164" s="1">
        <f t="shared" si="15"/>
        <v>44943</v>
      </c>
      <c r="C164">
        <v>9</v>
      </c>
      <c r="D164" t="s">
        <v>12</v>
      </c>
    </row>
    <row r="165" spans="1:4" x14ac:dyDescent="0.3">
      <c r="A165" t="s">
        <v>4</v>
      </c>
      <c r="B165" s="1">
        <f t="shared" si="15"/>
        <v>44943</v>
      </c>
      <c r="C165">
        <v>7</v>
      </c>
      <c r="D165" t="s">
        <v>12</v>
      </c>
    </row>
    <row r="166" spans="1:4" x14ac:dyDescent="0.3">
      <c r="A166" t="s">
        <v>5</v>
      </c>
      <c r="B166" s="1">
        <f t="shared" si="15"/>
        <v>44943</v>
      </c>
      <c r="C166">
        <v>5</v>
      </c>
      <c r="D166" t="s">
        <v>14</v>
      </c>
    </row>
    <row r="167" spans="1:4" x14ac:dyDescent="0.3">
      <c r="A167" t="s">
        <v>6</v>
      </c>
      <c r="B167" s="1">
        <f t="shared" si="15"/>
        <v>44943</v>
      </c>
      <c r="C167">
        <v>5</v>
      </c>
      <c r="D167" t="s">
        <v>11</v>
      </c>
    </row>
    <row r="168" spans="1:4" x14ac:dyDescent="0.3">
      <c r="A168" t="s">
        <v>7</v>
      </c>
      <c r="B168" s="1">
        <f t="shared" ref="B168:B177" si="16">((43483+(2*365))+1)+730</f>
        <v>44944</v>
      </c>
      <c r="C168">
        <v>9</v>
      </c>
      <c r="D168" t="s">
        <v>12</v>
      </c>
    </row>
    <row r="169" spans="1:4" x14ac:dyDescent="0.3">
      <c r="A169" t="s">
        <v>8</v>
      </c>
      <c r="B169" s="1">
        <f t="shared" si="16"/>
        <v>44944</v>
      </c>
      <c r="C169">
        <v>9</v>
      </c>
      <c r="D169" t="s">
        <v>13</v>
      </c>
    </row>
    <row r="170" spans="1:4" x14ac:dyDescent="0.3">
      <c r="A170" t="s">
        <v>1</v>
      </c>
      <c r="B170" s="1">
        <f t="shared" si="16"/>
        <v>44944</v>
      </c>
      <c r="C170">
        <v>3</v>
      </c>
      <c r="D170" t="s">
        <v>13</v>
      </c>
    </row>
    <row r="171" spans="1:4" x14ac:dyDescent="0.3">
      <c r="A171" t="s">
        <v>2</v>
      </c>
      <c r="B171" s="1">
        <f t="shared" si="16"/>
        <v>44944</v>
      </c>
      <c r="C171">
        <v>9</v>
      </c>
      <c r="D171" t="s">
        <v>11</v>
      </c>
    </row>
    <row r="172" spans="1:4" x14ac:dyDescent="0.3">
      <c r="A172" t="s">
        <v>3</v>
      </c>
      <c r="B172" s="1">
        <f t="shared" si="16"/>
        <v>44944</v>
      </c>
      <c r="C172">
        <v>2</v>
      </c>
      <c r="D172" t="s">
        <v>13</v>
      </c>
    </row>
    <row r="173" spans="1:4" x14ac:dyDescent="0.3">
      <c r="A173" t="s">
        <v>4</v>
      </c>
      <c r="B173" s="1">
        <f t="shared" si="16"/>
        <v>44944</v>
      </c>
      <c r="C173">
        <v>3</v>
      </c>
      <c r="D173" t="s">
        <v>11</v>
      </c>
    </row>
    <row r="174" spans="1:4" x14ac:dyDescent="0.3">
      <c r="A174" t="s">
        <v>5</v>
      </c>
      <c r="B174" s="1">
        <f t="shared" si="16"/>
        <v>44944</v>
      </c>
      <c r="C174">
        <v>6</v>
      </c>
      <c r="D174" t="s">
        <v>12</v>
      </c>
    </row>
    <row r="175" spans="1:4" x14ac:dyDescent="0.3">
      <c r="A175" t="s">
        <v>6</v>
      </c>
      <c r="B175" s="1">
        <f t="shared" si="16"/>
        <v>44944</v>
      </c>
      <c r="C175">
        <v>7</v>
      </c>
      <c r="D175" t="s">
        <v>13</v>
      </c>
    </row>
    <row r="176" spans="1:4" x14ac:dyDescent="0.3">
      <c r="A176" t="s">
        <v>7</v>
      </c>
      <c r="B176" s="1">
        <f t="shared" si="16"/>
        <v>44944</v>
      </c>
      <c r="C176">
        <v>7</v>
      </c>
      <c r="D176" t="s">
        <v>11</v>
      </c>
    </row>
    <row r="177" spans="1:4" x14ac:dyDescent="0.3">
      <c r="A177" t="s">
        <v>8</v>
      </c>
      <c r="B177" s="1">
        <f t="shared" si="16"/>
        <v>44944</v>
      </c>
      <c r="C177">
        <v>3</v>
      </c>
      <c r="D177" t="s">
        <v>12</v>
      </c>
    </row>
    <row r="178" spans="1:4" x14ac:dyDescent="0.3">
      <c r="A178" t="s">
        <v>1</v>
      </c>
      <c r="B178" s="1">
        <f t="shared" ref="B178:B187" si="17">((43484+(2*365))+1)+730</f>
        <v>44945</v>
      </c>
      <c r="C178">
        <v>3</v>
      </c>
      <c r="D178" t="s">
        <v>13</v>
      </c>
    </row>
    <row r="179" spans="1:4" x14ac:dyDescent="0.3">
      <c r="A179" t="s">
        <v>2</v>
      </c>
      <c r="B179" s="1">
        <f t="shared" si="17"/>
        <v>44945</v>
      </c>
      <c r="C179">
        <v>5</v>
      </c>
      <c r="D179" t="s">
        <v>13</v>
      </c>
    </row>
    <row r="180" spans="1:4" x14ac:dyDescent="0.3">
      <c r="A180" t="s">
        <v>3</v>
      </c>
      <c r="B180" s="1">
        <f t="shared" si="17"/>
        <v>44945</v>
      </c>
      <c r="C180">
        <v>1</v>
      </c>
      <c r="D180" t="s">
        <v>12</v>
      </c>
    </row>
    <row r="181" spans="1:4" x14ac:dyDescent="0.3">
      <c r="A181" t="s">
        <v>4</v>
      </c>
      <c r="B181" s="1">
        <f t="shared" si="17"/>
        <v>44945</v>
      </c>
      <c r="C181">
        <v>5</v>
      </c>
      <c r="D181" t="s">
        <v>12</v>
      </c>
    </row>
    <row r="182" spans="1:4" x14ac:dyDescent="0.3">
      <c r="A182" t="s">
        <v>5</v>
      </c>
      <c r="B182" s="1">
        <f t="shared" si="17"/>
        <v>44945</v>
      </c>
      <c r="C182">
        <v>5</v>
      </c>
      <c r="D182" t="s">
        <v>11</v>
      </c>
    </row>
    <row r="183" spans="1:4" x14ac:dyDescent="0.3">
      <c r="A183" t="s">
        <v>6</v>
      </c>
      <c r="B183" s="1">
        <f t="shared" si="17"/>
        <v>44945</v>
      </c>
      <c r="C183">
        <v>1</v>
      </c>
      <c r="D183" t="s">
        <v>12</v>
      </c>
    </row>
    <row r="184" spans="1:4" x14ac:dyDescent="0.3">
      <c r="A184" t="s">
        <v>7</v>
      </c>
      <c r="B184" s="1">
        <f t="shared" si="17"/>
        <v>44945</v>
      </c>
      <c r="C184">
        <v>10</v>
      </c>
      <c r="D184" t="s">
        <v>12</v>
      </c>
    </row>
    <row r="185" spans="1:4" x14ac:dyDescent="0.3">
      <c r="A185" t="s">
        <v>8</v>
      </c>
      <c r="B185" s="1">
        <f t="shared" si="17"/>
        <v>44945</v>
      </c>
      <c r="C185">
        <v>3</v>
      </c>
      <c r="D185" t="s">
        <v>13</v>
      </c>
    </row>
    <row r="186" spans="1:4" x14ac:dyDescent="0.3">
      <c r="A186" t="s">
        <v>1</v>
      </c>
      <c r="B186" s="1">
        <f t="shared" si="17"/>
        <v>44945</v>
      </c>
      <c r="C186">
        <v>4</v>
      </c>
      <c r="D186" t="s">
        <v>12</v>
      </c>
    </row>
    <row r="187" spans="1:4" x14ac:dyDescent="0.3">
      <c r="A187" t="s">
        <v>2</v>
      </c>
      <c r="B187" s="1">
        <f t="shared" si="17"/>
        <v>44945</v>
      </c>
      <c r="C187">
        <v>1</v>
      </c>
      <c r="D187" t="s">
        <v>13</v>
      </c>
    </row>
    <row r="188" spans="1:4" x14ac:dyDescent="0.3">
      <c r="A188" t="s">
        <v>3</v>
      </c>
      <c r="B188" s="1">
        <f t="shared" ref="B188:B197" si="18">((43485+(2*365))+1)+730</f>
        <v>44946</v>
      </c>
      <c r="C188">
        <v>8</v>
      </c>
      <c r="D188" t="s">
        <v>12</v>
      </c>
    </row>
    <row r="189" spans="1:4" x14ac:dyDescent="0.3">
      <c r="A189" t="s">
        <v>4</v>
      </c>
      <c r="B189" s="1">
        <f t="shared" si="18"/>
        <v>44946</v>
      </c>
      <c r="C189">
        <v>2</v>
      </c>
      <c r="D189" t="s">
        <v>12</v>
      </c>
    </row>
    <row r="190" spans="1:4" x14ac:dyDescent="0.3">
      <c r="A190" t="s">
        <v>5</v>
      </c>
      <c r="B190" s="1">
        <f t="shared" si="18"/>
        <v>44946</v>
      </c>
      <c r="C190">
        <v>3</v>
      </c>
      <c r="D190" t="s">
        <v>12</v>
      </c>
    </row>
    <row r="191" spans="1:4" x14ac:dyDescent="0.3">
      <c r="A191" t="s">
        <v>6</v>
      </c>
      <c r="B191" s="1">
        <f t="shared" si="18"/>
        <v>44946</v>
      </c>
      <c r="C191">
        <v>9</v>
      </c>
      <c r="D191" t="s">
        <v>11</v>
      </c>
    </row>
    <row r="192" spans="1:4" x14ac:dyDescent="0.3">
      <c r="A192" t="s">
        <v>7</v>
      </c>
      <c r="B192" s="1">
        <f t="shared" si="18"/>
        <v>44946</v>
      </c>
      <c r="C192">
        <v>5</v>
      </c>
      <c r="D192" t="s">
        <v>14</v>
      </c>
    </row>
    <row r="193" spans="1:4" x14ac:dyDescent="0.3">
      <c r="A193" t="s">
        <v>8</v>
      </c>
      <c r="B193" s="1">
        <f t="shared" si="18"/>
        <v>44946</v>
      </c>
      <c r="C193">
        <v>6</v>
      </c>
      <c r="D193" t="s">
        <v>12</v>
      </c>
    </row>
    <row r="194" spans="1:4" x14ac:dyDescent="0.3">
      <c r="A194" t="s">
        <v>1</v>
      </c>
      <c r="B194" s="1">
        <f t="shared" si="18"/>
        <v>44946</v>
      </c>
      <c r="C194">
        <v>9</v>
      </c>
      <c r="D194" t="s">
        <v>14</v>
      </c>
    </row>
    <row r="195" spans="1:4" x14ac:dyDescent="0.3">
      <c r="A195" t="s">
        <v>2</v>
      </c>
      <c r="B195" s="1">
        <f t="shared" si="18"/>
        <v>44946</v>
      </c>
      <c r="C195">
        <v>1</v>
      </c>
      <c r="D195" t="s">
        <v>12</v>
      </c>
    </row>
    <row r="196" spans="1:4" x14ac:dyDescent="0.3">
      <c r="A196" t="s">
        <v>3</v>
      </c>
      <c r="B196" s="1">
        <f t="shared" si="18"/>
        <v>44946</v>
      </c>
      <c r="C196">
        <v>9</v>
      </c>
      <c r="D196" t="s">
        <v>12</v>
      </c>
    </row>
    <row r="197" spans="1:4" x14ac:dyDescent="0.3">
      <c r="A197" t="s">
        <v>4</v>
      </c>
      <c r="B197" s="1">
        <f t="shared" si="18"/>
        <v>44946</v>
      </c>
      <c r="C197">
        <v>4</v>
      </c>
      <c r="D197" t="s">
        <v>12</v>
      </c>
    </row>
    <row r="198" spans="1:4" x14ac:dyDescent="0.3">
      <c r="A198" t="s">
        <v>5</v>
      </c>
      <c r="B198" s="1">
        <f t="shared" ref="B198:B207" si="19">((43486+(2*365))+1)+730</f>
        <v>44947</v>
      </c>
      <c r="C198">
        <v>7</v>
      </c>
      <c r="D198" t="s">
        <v>14</v>
      </c>
    </row>
    <row r="199" spans="1:4" x14ac:dyDescent="0.3">
      <c r="A199" t="s">
        <v>6</v>
      </c>
      <c r="B199" s="1">
        <f t="shared" si="19"/>
        <v>44947</v>
      </c>
      <c r="C199">
        <v>7</v>
      </c>
      <c r="D199" t="s">
        <v>14</v>
      </c>
    </row>
    <row r="200" spans="1:4" x14ac:dyDescent="0.3">
      <c r="A200" t="s">
        <v>7</v>
      </c>
      <c r="B200" s="1">
        <f t="shared" si="19"/>
        <v>44947</v>
      </c>
      <c r="C200">
        <v>8</v>
      </c>
      <c r="D200" t="s">
        <v>12</v>
      </c>
    </row>
    <row r="201" spans="1:4" x14ac:dyDescent="0.3">
      <c r="A201" t="s">
        <v>8</v>
      </c>
      <c r="B201" s="1">
        <f t="shared" si="19"/>
        <v>44947</v>
      </c>
      <c r="C201">
        <v>3</v>
      </c>
      <c r="D201" t="s">
        <v>13</v>
      </c>
    </row>
    <row r="202" spans="1:4" x14ac:dyDescent="0.3">
      <c r="A202" t="s">
        <v>1</v>
      </c>
      <c r="B202" s="1">
        <f t="shared" si="19"/>
        <v>44947</v>
      </c>
      <c r="C202">
        <v>9</v>
      </c>
      <c r="D202" t="s">
        <v>12</v>
      </c>
    </row>
    <row r="203" spans="1:4" x14ac:dyDescent="0.3">
      <c r="A203" t="s">
        <v>2</v>
      </c>
      <c r="B203" s="1">
        <f t="shared" si="19"/>
        <v>44947</v>
      </c>
      <c r="C203">
        <v>5</v>
      </c>
      <c r="D203" t="s">
        <v>13</v>
      </c>
    </row>
    <row r="204" spans="1:4" x14ac:dyDescent="0.3">
      <c r="A204" t="s">
        <v>3</v>
      </c>
      <c r="B204" s="1">
        <f t="shared" si="19"/>
        <v>44947</v>
      </c>
      <c r="C204">
        <v>5</v>
      </c>
      <c r="D204" t="s">
        <v>14</v>
      </c>
    </row>
    <row r="205" spans="1:4" x14ac:dyDescent="0.3">
      <c r="A205" t="s">
        <v>4</v>
      </c>
      <c r="B205" s="1">
        <f t="shared" si="19"/>
        <v>44947</v>
      </c>
      <c r="C205">
        <v>9</v>
      </c>
      <c r="D205" t="s">
        <v>12</v>
      </c>
    </row>
    <row r="206" spans="1:4" x14ac:dyDescent="0.3">
      <c r="A206" t="s">
        <v>5</v>
      </c>
      <c r="B206" s="1">
        <f t="shared" si="19"/>
        <v>44947</v>
      </c>
      <c r="C206">
        <v>3</v>
      </c>
      <c r="D206" t="s">
        <v>13</v>
      </c>
    </row>
    <row r="207" spans="1:4" x14ac:dyDescent="0.3">
      <c r="A207" t="s">
        <v>6</v>
      </c>
      <c r="B207" s="1">
        <f t="shared" si="19"/>
        <v>44947</v>
      </c>
      <c r="C207">
        <v>1</v>
      </c>
      <c r="D207" t="s">
        <v>13</v>
      </c>
    </row>
    <row r="208" spans="1:4" x14ac:dyDescent="0.3">
      <c r="A208" t="s">
        <v>7</v>
      </c>
      <c r="B208" s="1">
        <f t="shared" ref="B208:B217" si="20">((43487+(2*365))+1)+730</f>
        <v>44948</v>
      </c>
      <c r="C208">
        <v>1</v>
      </c>
      <c r="D208" t="s">
        <v>13</v>
      </c>
    </row>
    <row r="209" spans="1:4" x14ac:dyDescent="0.3">
      <c r="A209" t="s">
        <v>8</v>
      </c>
      <c r="B209" s="1">
        <f t="shared" si="20"/>
        <v>44948</v>
      </c>
      <c r="C209">
        <v>3</v>
      </c>
      <c r="D209" t="s">
        <v>14</v>
      </c>
    </row>
    <row r="210" spans="1:4" x14ac:dyDescent="0.3">
      <c r="A210" t="s">
        <v>1</v>
      </c>
      <c r="B210" s="1">
        <f t="shared" si="20"/>
        <v>44948</v>
      </c>
      <c r="C210">
        <v>7</v>
      </c>
      <c r="D210" t="s">
        <v>13</v>
      </c>
    </row>
    <row r="211" spans="1:4" x14ac:dyDescent="0.3">
      <c r="A211" t="s">
        <v>2</v>
      </c>
      <c r="B211" s="1">
        <f t="shared" si="20"/>
        <v>44948</v>
      </c>
      <c r="C211">
        <v>7</v>
      </c>
      <c r="D211" t="s">
        <v>13</v>
      </c>
    </row>
    <row r="212" spans="1:4" x14ac:dyDescent="0.3">
      <c r="A212" t="s">
        <v>3</v>
      </c>
      <c r="B212" s="1">
        <f t="shared" si="20"/>
        <v>44948</v>
      </c>
      <c r="C212">
        <v>9</v>
      </c>
      <c r="D212" t="s">
        <v>11</v>
      </c>
    </row>
    <row r="213" spans="1:4" x14ac:dyDescent="0.3">
      <c r="A213" t="s">
        <v>4</v>
      </c>
      <c r="B213" s="1">
        <f t="shared" si="20"/>
        <v>44948</v>
      </c>
      <c r="C213">
        <v>3</v>
      </c>
      <c r="D213" t="s">
        <v>11</v>
      </c>
    </row>
    <row r="214" spans="1:4" x14ac:dyDescent="0.3">
      <c r="A214" t="s">
        <v>5</v>
      </c>
      <c r="B214" s="1">
        <f t="shared" si="20"/>
        <v>44948</v>
      </c>
      <c r="C214">
        <v>7</v>
      </c>
      <c r="D214" t="s">
        <v>11</v>
      </c>
    </row>
    <row r="215" spans="1:4" x14ac:dyDescent="0.3">
      <c r="A215" t="s">
        <v>6</v>
      </c>
      <c r="B215" s="1">
        <f t="shared" si="20"/>
        <v>44948</v>
      </c>
      <c r="C215">
        <v>1</v>
      </c>
      <c r="D215" t="s">
        <v>11</v>
      </c>
    </row>
    <row r="216" spans="1:4" x14ac:dyDescent="0.3">
      <c r="A216" t="s">
        <v>7</v>
      </c>
      <c r="B216" s="1">
        <f t="shared" si="20"/>
        <v>44948</v>
      </c>
      <c r="C216">
        <v>3</v>
      </c>
      <c r="D216" t="s">
        <v>12</v>
      </c>
    </row>
    <row r="217" spans="1:4" x14ac:dyDescent="0.3">
      <c r="A217" t="s">
        <v>8</v>
      </c>
      <c r="B217" s="1">
        <f t="shared" si="20"/>
        <v>44948</v>
      </c>
      <c r="C217">
        <v>5</v>
      </c>
      <c r="D217" t="s">
        <v>11</v>
      </c>
    </row>
    <row r="218" spans="1:4" x14ac:dyDescent="0.3">
      <c r="A218" t="s">
        <v>1</v>
      </c>
      <c r="B218" s="1">
        <f t="shared" ref="B218:B227" si="21">((43488+(2*365))+1)+730</f>
        <v>44949</v>
      </c>
      <c r="C218">
        <v>10</v>
      </c>
      <c r="D218" t="s">
        <v>11</v>
      </c>
    </row>
    <row r="219" spans="1:4" x14ac:dyDescent="0.3">
      <c r="A219" t="s">
        <v>2</v>
      </c>
      <c r="B219" s="1">
        <f t="shared" si="21"/>
        <v>44949</v>
      </c>
      <c r="C219">
        <v>9</v>
      </c>
      <c r="D219" t="s">
        <v>12</v>
      </c>
    </row>
    <row r="220" spans="1:4" x14ac:dyDescent="0.3">
      <c r="A220" t="s">
        <v>3</v>
      </c>
      <c r="B220" s="1">
        <f t="shared" si="21"/>
        <v>44949</v>
      </c>
      <c r="C220">
        <v>5</v>
      </c>
      <c r="D220" t="s">
        <v>13</v>
      </c>
    </row>
    <row r="221" spans="1:4" x14ac:dyDescent="0.3">
      <c r="A221" t="s">
        <v>4</v>
      </c>
      <c r="B221" s="1">
        <f t="shared" si="21"/>
        <v>44949</v>
      </c>
      <c r="C221">
        <v>1</v>
      </c>
      <c r="D221" t="s">
        <v>12</v>
      </c>
    </row>
    <row r="222" spans="1:4" x14ac:dyDescent="0.3">
      <c r="A222" t="s">
        <v>5</v>
      </c>
      <c r="B222" s="1">
        <f t="shared" si="21"/>
        <v>44949</v>
      </c>
      <c r="C222">
        <v>10</v>
      </c>
      <c r="D222" t="s">
        <v>14</v>
      </c>
    </row>
    <row r="223" spans="1:4" x14ac:dyDescent="0.3">
      <c r="A223" t="s">
        <v>6</v>
      </c>
      <c r="B223" s="1">
        <f t="shared" si="21"/>
        <v>44949</v>
      </c>
      <c r="C223">
        <v>4</v>
      </c>
      <c r="D223" t="s">
        <v>11</v>
      </c>
    </row>
    <row r="224" spans="1:4" x14ac:dyDescent="0.3">
      <c r="A224" t="s">
        <v>7</v>
      </c>
      <c r="B224" s="1">
        <f t="shared" si="21"/>
        <v>44949</v>
      </c>
      <c r="C224">
        <v>2</v>
      </c>
      <c r="D224" t="s">
        <v>11</v>
      </c>
    </row>
    <row r="225" spans="1:4" x14ac:dyDescent="0.3">
      <c r="A225" t="s">
        <v>8</v>
      </c>
      <c r="B225" s="1">
        <f t="shared" si="21"/>
        <v>44949</v>
      </c>
      <c r="C225">
        <v>4</v>
      </c>
      <c r="D225" t="s">
        <v>12</v>
      </c>
    </row>
    <row r="226" spans="1:4" x14ac:dyDescent="0.3">
      <c r="A226" t="s">
        <v>1</v>
      </c>
      <c r="B226" s="1">
        <f t="shared" si="21"/>
        <v>44949</v>
      </c>
      <c r="C226">
        <v>5</v>
      </c>
      <c r="D226" t="s">
        <v>11</v>
      </c>
    </row>
    <row r="227" spans="1:4" x14ac:dyDescent="0.3">
      <c r="A227" t="s">
        <v>2</v>
      </c>
      <c r="B227" s="1">
        <f t="shared" si="21"/>
        <v>44949</v>
      </c>
      <c r="C227">
        <v>10</v>
      </c>
      <c r="D227" t="s">
        <v>13</v>
      </c>
    </row>
    <row r="228" spans="1:4" x14ac:dyDescent="0.3">
      <c r="A228" t="s">
        <v>3</v>
      </c>
      <c r="B228" s="1">
        <f t="shared" ref="B228:B237" si="22">((43489+(2*365))+1)+730</f>
        <v>44950</v>
      </c>
      <c r="C228">
        <v>7</v>
      </c>
      <c r="D228" t="s">
        <v>12</v>
      </c>
    </row>
    <row r="229" spans="1:4" x14ac:dyDescent="0.3">
      <c r="A229" t="s">
        <v>4</v>
      </c>
      <c r="B229" s="1">
        <f t="shared" si="22"/>
        <v>44950</v>
      </c>
      <c r="C229">
        <v>1</v>
      </c>
      <c r="D229" t="s">
        <v>12</v>
      </c>
    </row>
    <row r="230" spans="1:4" x14ac:dyDescent="0.3">
      <c r="A230" t="s">
        <v>5</v>
      </c>
      <c r="B230" s="1">
        <f t="shared" si="22"/>
        <v>44950</v>
      </c>
      <c r="C230">
        <v>9</v>
      </c>
      <c r="D230" t="s">
        <v>13</v>
      </c>
    </row>
    <row r="231" spans="1:4" x14ac:dyDescent="0.3">
      <c r="A231" t="s">
        <v>6</v>
      </c>
      <c r="B231" s="1">
        <f t="shared" si="22"/>
        <v>44950</v>
      </c>
      <c r="C231">
        <v>7</v>
      </c>
      <c r="D231" t="s">
        <v>13</v>
      </c>
    </row>
    <row r="232" spans="1:4" x14ac:dyDescent="0.3">
      <c r="A232" t="s">
        <v>7</v>
      </c>
      <c r="B232" s="1">
        <f t="shared" si="22"/>
        <v>44950</v>
      </c>
      <c r="C232">
        <v>9</v>
      </c>
      <c r="D232" t="s">
        <v>12</v>
      </c>
    </row>
    <row r="233" spans="1:4" x14ac:dyDescent="0.3">
      <c r="A233" t="s">
        <v>8</v>
      </c>
      <c r="B233" s="1">
        <f t="shared" si="22"/>
        <v>44950</v>
      </c>
      <c r="C233">
        <v>4</v>
      </c>
      <c r="D233" t="s">
        <v>11</v>
      </c>
    </row>
    <row r="234" spans="1:4" x14ac:dyDescent="0.3">
      <c r="A234" t="s">
        <v>1</v>
      </c>
      <c r="B234" s="1">
        <f t="shared" si="22"/>
        <v>44950</v>
      </c>
      <c r="C234">
        <v>8</v>
      </c>
      <c r="D234" t="s">
        <v>14</v>
      </c>
    </row>
    <row r="235" spans="1:4" x14ac:dyDescent="0.3">
      <c r="A235" t="s">
        <v>2</v>
      </c>
      <c r="B235" s="1">
        <f t="shared" si="22"/>
        <v>44950</v>
      </c>
      <c r="C235">
        <v>6</v>
      </c>
      <c r="D235" t="s">
        <v>13</v>
      </c>
    </row>
    <row r="236" spans="1:4" x14ac:dyDescent="0.3">
      <c r="A236" t="s">
        <v>3</v>
      </c>
      <c r="B236" s="1">
        <f t="shared" si="22"/>
        <v>44950</v>
      </c>
      <c r="C236">
        <v>7</v>
      </c>
      <c r="D236" t="s">
        <v>12</v>
      </c>
    </row>
    <row r="237" spans="1:4" x14ac:dyDescent="0.3">
      <c r="A237" t="s">
        <v>4</v>
      </c>
      <c r="B237" s="1">
        <f t="shared" si="22"/>
        <v>44950</v>
      </c>
      <c r="C237">
        <v>5</v>
      </c>
      <c r="D237" t="s">
        <v>13</v>
      </c>
    </row>
    <row r="238" spans="1:4" x14ac:dyDescent="0.3">
      <c r="A238" t="s">
        <v>5</v>
      </c>
      <c r="B238" s="1">
        <f t="shared" ref="B238:B247" si="23">((43490+(2*365))+1)+730</f>
        <v>44951</v>
      </c>
      <c r="C238">
        <v>2</v>
      </c>
      <c r="D238" t="s">
        <v>12</v>
      </c>
    </row>
    <row r="239" spans="1:4" x14ac:dyDescent="0.3">
      <c r="A239" t="s">
        <v>6</v>
      </c>
      <c r="B239" s="1">
        <f t="shared" si="23"/>
        <v>44951</v>
      </c>
      <c r="C239">
        <v>9</v>
      </c>
      <c r="D239" t="s">
        <v>13</v>
      </c>
    </row>
    <row r="240" spans="1:4" x14ac:dyDescent="0.3">
      <c r="A240" t="s">
        <v>7</v>
      </c>
      <c r="B240" s="1">
        <f t="shared" si="23"/>
        <v>44951</v>
      </c>
      <c r="C240">
        <v>6</v>
      </c>
      <c r="D240" t="s">
        <v>11</v>
      </c>
    </row>
    <row r="241" spans="1:4" x14ac:dyDescent="0.3">
      <c r="A241" t="s">
        <v>8</v>
      </c>
      <c r="B241" s="1">
        <f t="shared" si="23"/>
        <v>44951</v>
      </c>
      <c r="C241">
        <v>7</v>
      </c>
      <c r="D241" t="s">
        <v>11</v>
      </c>
    </row>
    <row r="242" spans="1:4" x14ac:dyDescent="0.3">
      <c r="A242" t="s">
        <v>1</v>
      </c>
      <c r="B242" s="1">
        <f t="shared" si="23"/>
        <v>44951</v>
      </c>
      <c r="C242">
        <v>11</v>
      </c>
      <c r="D242" t="s">
        <v>13</v>
      </c>
    </row>
    <row r="243" spans="1:4" x14ac:dyDescent="0.3">
      <c r="A243" t="s">
        <v>2</v>
      </c>
      <c r="B243" s="1">
        <f t="shared" si="23"/>
        <v>44951</v>
      </c>
      <c r="C243">
        <v>1</v>
      </c>
      <c r="D243" t="s">
        <v>12</v>
      </c>
    </row>
    <row r="244" spans="1:4" x14ac:dyDescent="0.3">
      <c r="A244" t="s">
        <v>3</v>
      </c>
      <c r="B244" s="1">
        <f t="shared" si="23"/>
        <v>44951</v>
      </c>
      <c r="C244">
        <v>4</v>
      </c>
      <c r="D244" t="s">
        <v>14</v>
      </c>
    </row>
    <row r="245" spans="1:4" x14ac:dyDescent="0.3">
      <c r="A245" t="s">
        <v>4</v>
      </c>
      <c r="B245" s="1">
        <f t="shared" si="23"/>
        <v>44951</v>
      </c>
      <c r="C245">
        <v>10</v>
      </c>
      <c r="D245" t="s">
        <v>12</v>
      </c>
    </row>
    <row r="246" spans="1:4" x14ac:dyDescent="0.3">
      <c r="A246" t="s">
        <v>5</v>
      </c>
      <c r="B246" s="1">
        <f t="shared" si="23"/>
        <v>44951</v>
      </c>
      <c r="C246">
        <v>7</v>
      </c>
      <c r="D246" t="s">
        <v>13</v>
      </c>
    </row>
    <row r="247" spans="1:4" x14ac:dyDescent="0.3">
      <c r="A247" t="s">
        <v>6</v>
      </c>
      <c r="B247" s="1">
        <f t="shared" si="23"/>
        <v>44951</v>
      </c>
      <c r="C247">
        <v>3</v>
      </c>
      <c r="D247" t="s">
        <v>13</v>
      </c>
    </row>
    <row r="248" spans="1:4" x14ac:dyDescent="0.3">
      <c r="A248" t="s">
        <v>7</v>
      </c>
      <c r="B248" s="1">
        <f t="shared" ref="B248:B257" si="24">((43491+(2*365))+1)+730</f>
        <v>44952</v>
      </c>
      <c r="C248">
        <v>4</v>
      </c>
      <c r="D248" t="s">
        <v>12</v>
      </c>
    </row>
    <row r="249" spans="1:4" x14ac:dyDescent="0.3">
      <c r="A249" t="s">
        <v>8</v>
      </c>
      <c r="B249" s="1">
        <f t="shared" si="24"/>
        <v>44952</v>
      </c>
      <c r="C249">
        <v>8</v>
      </c>
      <c r="D249" t="s">
        <v>12</v>
      </c>
    </row>
    <row r="250" spans="1:4" x14ac:dyDescent="0.3">
      <c r="A250" t="s">
        <v>1</v>
      </c>
      <c r="B250" s="1">
        <f t="shared" si="24"/>
        <v>44952</v>
      </c>
      <c r="C250">
        <v>5</v>
      </c>
      <c r="D250" t="s">
        <v>12</v>
      </c>
    </row>
    <row r="251" spans="1:4" x14ac:dyDescent="0.3">
      <c r="A251" t="s">
        <v>2</v>
      </c>
      <c r="B251" s="1">
        <f t="shared" si="24"/>
        <v>44952</v>
      </c>
      <c r="C251">
        <v>4</v>
      </c>
      <c r="D251" t="s">
        <v>12</v>
      </c>
    </row>
    <row r="252" spans="1:4" x14ac:dyDescent="0.3">
      <c r="A252" t="s">
        <v>3</v>
      </c>
      <c r="B252" s="1">
        <f t="shared" si="24"/>
        <v>44952</v>
      </c>
      <c r="C252">
        <v>6</v>
      </c>
      <c r="D252" t="s">
        <v>12</v>
      </c>
    </row>
    <row r="253" spans="1:4" x14ac:dyDescent="0.3">
      <c r="A253" t="s">
        <v>4</v>
      </c>
      <c r="B253" s="1">
        <f t="shared" si="24"/>
        <v>44952</v>
      </c>
      <c r="C253">
        <v>8</v>
      </c>
      <c r="D253" t="s">
        <v>11</v>
      </c>
    </row>
    <row r="254" spans="1:4" x14ac:dyDescent="0.3">
      <c r="A254" t="s">
        <v>5</v>
      </c>
      <c r="B254" s="1">
        <f t="shared" si="24"/>
        <v>44952</v>
      </c>
      <c r="C254">
        <v>6</v>
      </c>
      <c r="D254" t="s">
        <v>13</v>
      </c>
    </row>
    <row r="255" spans="1:4" x14ac:dyDescent="0.3">
      <c r="A255" t="s">
        <v>6</v>
      </c>
      <c r="B255" s="1">
        <f t="shared" si="24"/>
        <v>44952</v>
      </c>
      <c r="C255">
        <v>2</v>
      </c>
      <c r="D255" t="s">
        <v>13</v>
      </c>
    </row>
    <row r="256" spans="1:4" x14ac:dyDescent="0.3">
      <c r="A256" t="s">
        <v>7</v>
      </c>
      <c r="B256" s="1">
        <f t="shared" si="24"/>
        <v>44952</v>
      </c>
      <c r="C256">
        <v>6</v>
      </c>
      <c r="D256" t="s">
        <v>12</v>
      </c>
    </row>
    <row r="257" spans="1:4" x14ac:dyDescent="0.3">
      <c r="A257" t="s">
        <v>8</v>
      </c>
      <c r="B257" s="1">
        <f t="shared" si="24"/>
        <v>44952</v>
      </c>
      <c r="C257">
        <v>8</v>
      </c>
      <c r="D257" t="s">
        <v>11</v>
      </c>
    </row>
    <row r="258" spans="1:4" x14ac:dyDescent="0.3">
      <c r="A258" t="s">
        <v>1</v>
      </c>
      <c r="B258" s="1">
        <f t="shared" ref="B258:B267" si="25">((43492+(2*365))+1)+730</f>
        <v>44953</v>
      </c>
      <c r="C258">
        <v>7</v>
      </c>
      <c r="D258" t="s">
        <v>11</v>
      </c>
    </row>
    <row r="259" spans="1:4" x14ac:dyDescent="0.3">
      <c r="A259" t="s">
        <v>2</v>
      </c>
      <c r="B259" s="1">
        <f t="shared" si="25"/>
        <v>44953</v>
      </c>
      <c r="C259">
        <v>7</v>
      </c>
      <c r="D259" t="s">
        <v>12</v>
      </c>
    </row>
    <row r="260" spans="1:4" x14ac:dyDescent="0.3">
      <c r="A260" t="s">
        <v>3</v>
      </c>
      <c r="B260" s="1">
        <f t="shared" si="25"/>
        <v>44953</v>
      </c>
      <c r="C260">
        <v>9</v>
      </c>
      <c r="D260" t="s">
        <v>14</v>
      </c>
    </row>
    <row r="261" spans="1:4" x14ac:dyDescent="0.3">
      <c r="A261" t="s">
        <v>4</v>
      </c>
      <c r="B261" s="1">
        <f t="shared" si="25"/>
        <v>44953</v>
      </c>
      <c r="C261">
        <v>8</v>
      </c>
      <c r="D261" t="s">
        <v>14</v>
      </c>
    </row>
    <row r="262" spans="1:4" x14ac:dyDescent="0.3">
      <c r="A262" t="s">
        <v>5</v>
      </c>
      <c r="B262" s="1">
        <f t="shared" si="25"/>
        <v>44953</v>
      </c>
      <c r="C262">
        <v>1</v>
      </c>
      <c r="D262" t="s">
        <v>12</v>
      </c>
    </row>
    <row r="263" spans="1:4" x14ac:dyDescent="0.3">
      <c r="A263" t="s">
        <v>6</v>
      </c>
      <c r="B263" s="1">
        <f t="shared" si="25"/>
        <v>44953</v>
      </c>
      <c r="C263">
        <v>7</v>
      </c>
      <c r="D263" t="s">
        <v>12</v>
      </c>
    </row>
    <row r="264" spans="1:4" x14ac:dyDescent="0.3">
      <c r="A264" t="s">
        <v>7</v>
      </c>
      <c r="B264" s="1">
        <f t="shared" si="25"/>
        <v>44953</v>
      </c>
      <c r="C264">
        <v>8</v>
      </c>
      <c r="D264" t="s">
        <v>12</v>
      </c>
    </row>
    <row r="265" spans="1:4" x14ac:dyDescent="0.3">
      <c r="A265" t="s">
        <v>8</v>
      </c>
      <c r="B265" s="1">
        <f t="shared" si="25"/>
        <v>44953</v>
      </c>
      <c r="C265">
        <v>9</v>
      </c>
      <c r="D265" t="s">
        <v>13</v>
      </c>
    </row>
    <row r="266" spans="1:4" x14ac:dyDescent="0.3">
      <c r="A266" t="s">
        <v>1</v>
      </c>
      <c r="B266" s="1">
        <f t="shared" si="25"/>
        <v>44953</v>
      </c>
      <c r="C266">
        <v>5</v>
      </c>
      <c r="D266" t="s">
        <v>12</v>
      </c>
    </row>
    <row r="267" spans="1:4" x14ac:dyDescent="0.3">
      <c r="A267" t="s">
        <v>2</v>
      </c>
      <c r="B267" s="1">
        <f t="shared" si="25"/>
        <v>44953</v>
      </c>
      <c r="C267">
        <v>10</v>
      </c>
      <c r="D267" t="s">
        <v>12</v>
      </c>
    </row>
    <row r="268" spans="1:4" x14ac:dyDescent="0.3">
      <c r="A268" t="s">
        <v>3</v>
      </c>
      <c r="B268" s="1">
        <f t="shared" ref="B268:B277" si="26">((43493+(2*365))+1)+730</f>
        <v>44954</v>
      </c>
      <c r="C268">
        <v>1</v>
      </c>
      <c r="D268" t="s">
        <v>13</v>
      </c>
    </row>
    <row r="269" spans="1:4" x14ac:dyDescent="0.3">
      <c r="A269" t="s">
        <v>4</v>
      </c>
      <c r="B269" s="1">
        <f t="shared" si="26"/>
        <v>44954</v>
      </c>
      <c r="C269">
        <v>9</v>
      </c>
      <c r="D269" t="s">
        <v>12</v>
      </c>
    </row>
    <row r="270" spans="1:4" x14ac:dyDescent="0.3">
      <c r="A270" t="s">
        <v>5</v>
      </c>
      <c r="B270" s="1">
        <f t="shared" si="26"/>
        <v>44954</v>
      </c>
      <c r="C270">
        <v>7</v>
      </c>
      <c r="D270" t="s">
        <v>11</v>
      </c>
    </row>
    <row r="271" spans="1:4" x14ac:dyDescent="0.3">
      <c r="A271" t="s">
        <v>6</v>
      </c>
      <c r="B271" s="1">
        <f t="shared" si="26"/>
        <v>44954</v>
      </c>
      <c r="C271">
        <v>9</v>
      </c>
      <c r="D271" t="s">
        <v>14</v>
      </c>
    </row>
    <row r="272" spans="1:4" x14ac:dyDescent="0.3">
      <c r="A272" t="s">
        <v>7</v>
      </c>
      <c r="B272" s="1">
        <f t="shared" si="26"/>
        <v>44954</v>
      </c>
      <c r="C272">
        <v>4</v>
      </c>
      <c r="D272" t="s">
        <v>12</v>
      </c>
    </row>
    <row r="273" spans="1:4" x14ac:dyDescent="0.3">
      <c r="A273" t="s">
        <v>8</v>
      </c>
      <c r="B273" s="1">
        <f t="shared" si="26"/>
        <v>44954</v>
      </c>
      <c r="C273">
        <v>6</v>
      </c>
      <c r="D273" t="s">
        <v>12</v>
      </c>
    </row>
    <row r="274" spans="1:4" x14ac:dyDescent="0.3">
      <c r="A274" t="s">
        <v>1</v>
      </c>
      <c r="B274" s="1">
        <f t="shared" si="26"/>
        <v>44954</v>
      </c>
      <c r="C274">
        <v>7</v>
      </c>
      <c r="D274" t="s">
        <v>11</v>
      </c>
    </row>
    <row r="275" spans="1:4" x14ac:dyDescent="0.3">
      <c r="A275" t="s">
        <v>2</v>
      </c>
      <c r="B275" s="1">
        <f t="shared" si="26"/>
        <v>44954</v>
      </c>
      <c r="C275">
        <v>4</v>
      </c>
      <c r="D275" t="s">
        <v>12</v>
      </c>
    </row>
    <row r="276" spans="1:4" x14ac:dyDescent="0.3">
      <c r="A276" t="s">
        <v>3</v>
      </c>
      <c r="B276" s="1">
        <f t="shared" si="26"/>
        <v>44954</v>
      </c>
      <c r="C276">
        <v>8</v>
      </c>
      <c r="D276" t="s">
        <v>11</v>
      </c>
    </row>
    <row r="277" spans="1:4" x14ac:dyDescent="0.3">
      <c r="A277" t="s">
        <v>4</v>
      </c>
      <c r="B277" s="1">
        <f t="shared" si="26"/>
        <v>44954</v>
      </c>
      <c r="C277">
        <v>9</v>
      </c>
      <c r="D277" t="s">
        <v>12</v>
      </c>
    </row>
    <row r="278" spans="1:4" x14ac:dyDescent="0.3">
      <c r="A278" t="s">
        <v>5</v>
      </c>
      <c r="B278" s="1">
        <f t="shared" ref="B278:B287" si="27">((43494+(2*365))+1)+730</f>
        <v>44955</v>
      </c>
      <c r="C278">
        <v>4</v>
      </c>
      <c r="D278" t="s">
        <v>11</v>
      </c>
    </row>
    <row r="279" spans="1:4" x14ac:dyDescent="0.3">
      <c r="A279" t="s">
        <v>6</v>
      </c>
      <c r="B279" s="1">
        <f t="shared" si="27"/>
        <v>44955</v>
      </c>
      <c r="C279">
        <v>4</v>
      </c>
      <c r="D279" t="s">
        <v>12</v>
      </c>
    </row>
    <row r="280" spans="1:4" x14ac:dyDescent="0.3">
      <c r="A280" t="s">
        <v>7</v>
      </c>
      <c r="B280" s="1">
        <f t="shared" si="27"/>
        <v>44955</v>
      </c>
      <c r="C280">
        <v>7</v>
      </c>
      <c r="D280" t="s">
        <v>12</v>
      </c>
    </row>
    <row r="281" spans="1:4" x14ac:dyDescent="0.3">
      <c r="A281" t="s">
        <v>8</v>
      </c>
      <c r="B281" s="1">
        <f t="shared" si="27"/>
        <v>44955</v>
      </c>
      <c r="C281">
        <v>5</v>
      </c>
      <c r="D281" t="s">
        <v>12</v>
      </c>
    </row>
    <row r="282" spans="1:4" x14ac:dyDescent="0.3">
      <c r="A282" t="s">
        <v>1</v>
      </c>
      <c r="B282" s="1">
        <f t="shared" si="27"/>
        <v>44955</v>
      </c>
      <c r="C282">
        <v>12</v>
      </c>
      <c r="D282" t="s">
        <v>14</v>
      </c>
    </row>
    <row r="283" spans="1:4" x14ac:dyDescent="0.3">
      <c r="A283" t="s">
        <v>2</v>
      </c>
      <c r="B283" s="1">
        <f t="shared" si="27"/>
        <v>44955</v>
      </c>
      <c r="C283">
        <v>7</v>
      </c>
      <c r="D283" t="s">
        <v>12</v>
      </c>
    </row>
    <row r="284" spans="1:4" x14ac:dyDescent="0.3">
      <c r="A284" t="s">
        <v>3</v>
      </c>
      <c r="B284" s="1">
        <f t="shared" si="27"/>
        <v>44955</v>
      </c>
      <c r="C284">
        <v>6</v>
      </c>
      <c r="D284" t="s">
        <v>12</v>
      </c>
    </row>
    <row r="285" spans="1:4" x14ac:dyDescent="0.3">
      <c r="A285" t="s">
        <v>4</v>
      </c>
      <c r="B285" s="1">
        <f t="shared" si="27"/>
        <v>44955</v>
      </c>
      <c r="C285">
        <v>6</v>
      </c>
      <c r="D285" t="s">
        <v>14</v>
      </c>
    </row>
    <row r="286" spans="1:4" x14ac:dyDescent="0.3">
      <c r="A286" t="s">
        <v>5</v>
      </c>
      <c r="B286" s="1">
        <f t="shared" si="27"/>
        <v>44955</v>
      </c>
      <c r="C286">
        <v>4</v>
      </c>
      <c r="D286" t="s">
        <v>12</v>
      </c>
    </row>
    <row r="287" spans="1:4" x14ac:dyDescent="0.3">
      <c r="A287" t="s">
        <v>6</v>
      </c>
      <c r="B287" s="1">
        <f t="shared" si="27"/>
        <v>44955</v>
      </c>
      <c r="C287">
        <v>3</v>
      </c>
      <c r="D287" t="s">
        <v>11</v>
      </c>
    </row>
    <row r="288" spans="1:4" x14ac:dyDescent="0.3">
      <c r="A288" t="s">
        <v>7</v>
      </c>
      <c r="B288" s="1">
        <f t="shared" ref="B288:B297" si="28">((43495+(2*365))+1)+730</f>
        <v>44956</v>
      </c>
      <c r="C288">
        <v>2</v>
      </c>
      <c r="D288" t="s">
        <v>13</v>
      </c>
    </row>
    <row r="289" spans="1:4" x14ac:dyDescent="0.3">
      <c r="A289" t="s">
        <v>8</v>
      </c>
      <c r="B289" s="1">
        <f t="shared" si="28"/>
        <v>44956</v>
      </c>
      <c r="C289">
        <v>8</v>
      </c>
      <c r="D289" t="s">
        <v>11</v>
      </c>
    </row>
    <row r="290" spans="1:4" x14ac:dyDescent="0.3">
      <c r="A290" t="s">
        <v>1</v>
      </c>
      <c r="B290" s="1">
        <f t="shared" si="28"/>
        <v>44956</v>
      </c>
      <c r="C290">
        <v>12</v>
      </c>
      <c r="D290" t="s">
        <v>13</v>
      </c>
    </row>
    <row r="291" spans="1:4" x14ac:dyDescent="0.3">
      <c r="A291" t="s">
        <v>2</v>
      </c>
      <c r="B291" s="1">
        <f t="shared" si="28"/>
        <v>44956</v>
      </c>
      <c r="C291">
        <v>5</v>
      </c>
      <c r="D291" t="s">
        <v>14</v>
      </c>
    </row>
    <row r="292" spans="1:4" x14ac:dyDescent="0.3">
      <c r="A292" t="s">
        <v>3</v>
      </c>
      <c r="B292" s="1">
        <f t="shared" si="28"/>
        <v>44956</v>
      </c>
      <c r="C292">
        <v>2</v>
      </c>
      <c r="D292" t="s">
        <v>12</v>
      </c>
    </row>
    <row r="293" spans="1:4" x14ac:dyDescent="0.3">
      <c r="A293" t="s">
        <v>4</v>
      </c>
      <c r="B293" s="1">
        <f t="shared" si="28"/>
        <v>44956</v>
      </c>
      <c r="C293">
        <v>9</v>
      </c>
      <c r="D293" t="s">
        <v>12</v>
      </c>
    </row>
    <row r="294" spans="1:4" x14ac:dyDescent="0.3">
      <c r="A294" t="s">
        <v>5</v>
      </c>
      <c r="B294" s="1">
        <f t="shared" si="28"/>
        <v>44956</v>
      </c>
      <c r="C294">
        <v>3</v>
      </c>
      <c r="D294" t="s">
        <v>11</v>
      </c>
    </row>
    <row r="295" spans="1:4" x14ac:dyDescent="0.3">
      <c r="A295" t="s">
        <v>6</v>
      </c>
      <c r="B295" s="1">
        <f t="shared" si="28"/>
        <v>44956</v>
      </c>
      <c r="C295">
        <v>2</v>
      </c>
      <c r="D295" t="s">
        <v>12</v>
      </c>
    </row>
    <row r="296" spans="1:4" x14ac:dyDescent="0.3">
      <c r="A296" t="s">
        <v>7</v>
      </c>
      <c r="B296" s="1">
        <f t="shared" si="28"/>
        <v>44956</v>
      </c>
      <c r="C296">
        <v>6</v>
      </c>
      <c r="D296" t="s">
        <v>11</v>
      </c>
    </row>
    <row r="297" spans="1:4" x14ac:dyDescent="0.3">
      <c r="A297" t="s">
        <v>8</v>
      </c>
      <c r="B297" s="1">
        <f t="shared" si="28"/>
        <v>44956</v>
      </c>
      <c r="C297">
        <v>1</v>
      </c>
      <c r="D297" t="s">
        <v>11</v>
      </c>
    </row>
    <row r="298" spans="1:4" x14ac:dyDescent="0.3">
      <c r="A298" t="s">
        <v>1</v>
      </c>
      <c r="B298" s="1">
        <f t="shared" ref="B298:B307" si="29">((43496+(2*365))+1)+730</f>
        <v>44957</v>
      </c>
      <c r="C298">
        <v>6</v>
      </c>
      <c r="D298" t="s">
        <v>13</v>
      </c>
    </row>
    <row r="299" spans="1:4" x14ac:dyDescent="0.3">
      <c r="A299" t="s">
        <v>2</v>
      </c>
      <c r="B299" s="1">
        <f t="shared" si="29"/>
        <v>44957</v>
      </c>
      <c r="C299">
        <v>9</v>
      </c>
      <c r="D299" t="s">
        <v>11</v>
      </c>
    </row>
    <row r="300" spans="1:4" x14ac:dyDescent="0.3">
      <c r="A300" t="s">
        <v>3</v>
      </c>
      <c r="B300" s="1">
        <f t="shared" si="29"/>
        <v>44957</v>
      </c>
      <c r="C300">
        <v>2</v>
      </c>
      <c r="D300" t="s">
        <v>13</v>
      </c>
    </row>
    <row r="301" spans="1:4" x14ac:dyDescent="0.3">
      <c r="A301" t="s">
        <v>4</v>
      </c>
      <c r="B301" s="1">
        <f t="shared" si="29"/>
        <v>44957</v>
      </c>
      <c r="C301">
        <v>2</v>
      </c>
      <c r="D301" t="s">
        <v>14</v>
      </c>
    </row>
    <row r="302" spans="1:4" x14ac:dyDescent="0.3">
      <c r="A302" t="s">
        <v>5</v>
      </c>
      <c r="B302" s="1">
        <f t="shared" si="29"/>
        <v>44957</v>
      </c>
      <c r="C302">
        <v>3</v>
      </c>
      <c r="D302" t="s">
        <v>11</v>
      </c>
    </row>
    <row r="303" spans="1:4" x14ac:dyDescent="0.3">
      <c r="A303" t="s">
        <v>6</v>
      </c>
      <c r="B303" s="1">
        <f t="shared" si="29"/>
        <v>44957</v>
      </c>
      <c r="C303">
        <v>6</v>
      </c>
      <c r="D303" t="s">
        <v>12</v>
      </c>
    </row>
    <row r="304" spans="1:4" x14ac:dyDescent="0.3">
      <c r="A304" t="s">
        <v>7</v>
      </c>
      <c r="B304" s="1">
        <f t="shared" si="29"/>
        <v>44957</v>
      </c>
      <c r="C304">
        <v>1</v>
      </c>
      <c r="D304" t="s">
        <v>12</v>
      </c>
    </row>
    <row r="305" spans="1:4" x14ac:dyDescent="0.3">
      <c r="A305" t="s">
        <v>8</v>
      </c>
      <c r="B305" s="1">
        <f t="shared" si="29"/>
        <v>44957</v>
      </c>
      <c r="C305">
        <v>7</v>
      </c>
      <c r="D305" t="s">
        <v>12</v>
      </c>
    </row>
    <row r="306" spans="1:4" x14ac:dyDescent="0.3">
      <c r="A306" t="s">
        <v>1</v>
      </c>
      <c r="B306" s="1">
        <f t="shared" si="29"/>
        <v>44957</v>
      </c>
      <c r="C306">
        <v>10</v>
      </c>
      <c r="D306" t="s">
        <v>13</v>
      </c>
    </row>
    <row r="307" spans="1:4" x14ac:dyDescent="0.3">
      <c r="A307" t="s">
        <v>2</v>
      </c>
      <c r="B307" s="1">
        <f t="shared" si="29"/>
        <v>44957</v>
      </c>
      <c r="C307">
        <v>3</v>
      </c>
      <c r="D307" t="s">
        <v>12</v>
      </c>
    </row>
    <row r="308" spans="1:4" x14ac:dyDescent="0.3">
      <c r="A308" t="s">
        <v>3</v>
      </c>
      <c r="B308" s="1">
        <f t="shared" ref="B308:B317" si="30">((43497+(2*365))+1)+730</f>
        <v>44958</v>
      </c>
      <c r="C308">
        <v>8</v>
      </c>
      <c r="D308" t="s">
        <v>11</v>
      </c>
    </row>
    <row r="309" spans="1:4" x14ac:dyDescent="0.3">
      <c r="A309" t="s">
        <v>4</v>
      </c>
      <c r="B309" s="1">
        <f t="shared" si="30"/>
        <v>44958</v>
      </c>
      <c r="C309">
        <v>5</v>
      </c>
      <c r="D309" t="s">
        <v>12</v>
      </c>
    </row>
    <row r="310" spans="1:4" x14ac:dyDescent="0.3">
      <c r="A310" t="s">
        <v>5</v>
      </c>
      <c r="B310" s="1">
        <f t="shared" si="30"/>
        <v>44958</v>
      </c>
      <c r="C310">
        <v>8</v>
      </c>
      <c r="D310" t="s">
        <v>12</v>
      </c>
    </row>
    <row r="311" spans="1:4" x14ac:dyDescent="0.3">
      <c r="A311" t="s">
        <v>6</v>
      </c>
      <c r="B311" s="1">
        <f t="shared" si="30"/>
        <v>44958</v>
      </c>
      <c r="C311">
        <v>5</v>
      </c>
      <c r="D311" t="s">
        <v>12</v>
      </c>
    </row>
    <row r="312" spans="1:4" x14ac:dyDescent="0.3">
      <c r="A312" t="s">
        <v>7</v>
      </c>
      <c r="B312" s="1">
        <f t="shared" si="30"/>
        <v>44958</v>
      </c>
      <c r="C312">
        <v>5</v>
      </c>
      <c r="D312" t="s">
        <v>13</v>
      </c>
    </row>
    <row r="313" spans="1:4" x14ac:dyDescent="0.3">
      <c r="A313" t="s">
        <v>8</v>
      </c>
      <c r="B313" s="1">
        <f t="shared" si="30"/>
        <v>44958</v>
      </c>
      <c r="C313">
        <v>4</v>
      </c>
      <c r="D313" t="s">
        <v>13</v>
      </c>
    </row>
    <row r="314" spans="1:4" x14ac:dyDescent="0.3">
      <c r="A314" t="s">
        <v>1</v>
      </c>
      <c r="B314" s="1">
        <f t="shared" si="30"/>
        <v>44958</v>
      </c>
      <c r="C314">
        <v>9</v>
      </c>
      <c r="D314" t="s">
        <v>11</v>
      </c>
    </row>
    <row r="315" spans="1:4" x14ac:dyDescent="0.3">
      <c r="A315" t="s">
        <v>2</v>
      </c>
      <c r="B315" s="1">
        <f t="shared" si="30"/>
        <v>44958</v>
      </c>
      <c r="C315">
        <v>6</v>
      </c>
      <c r="D315" t="s">
        <v>12</v>
      </c>
    </row>
    <row r="316" spans="1:4" x14ac:dyDescent="0.3">
      <c r="A316" t="s">
        <v>3</v>
      </c>
      <c r="B316" s="1">
        <f t="shared" si="30"/>
        <v>44958</v>
      </c>
      <c r="C316">
        <v>4</v>
      </c>
      <c r="D316" t="s">
        <v>12</v>
      </c>
    </row>
    <row r="317" spans="1:4" x14ac:dyDescent="0.3">
      <c r="A317" t="s">
        <v>4</v>
      </c>
      <c r="B317" s="1">
        <f t="shared" si="30"/>
        <v>44958</v>
      </c>
      <c r="C317">
        <v>2</v>
      </c>
      <c r="D317" t="s">
        <v>12</v>
      </c>
    </row>
    <row r="318" spans="1:4" x14ac:dyDescent="0.3">
      <c r="A318" t="s">
        <v>5</v>
      </c>
      <c r="B318" s="1">
        <f t="shared" ref="B318:B327" si="31">((43498+(2*365))+1)+730</f>
        <v>44959</v>
      </c>
      <c r="C318">
        <v>4</v>
      </c>
      <c r="D318" t="s">
        <v>11</v>
      </c>
    </row>
    <row r="319" spans="1:4" x14ac:dyDescent="0.3">
      <c r="A319" t="s">
        <v>6</v>
      </c>
      <c r="B319" s="1">
        <f t="shared" si="31"/>
        <v>44959</v>
      </c>
      <c r="C319">
        <v>3</v>
      </c>
      <c r="D319" t="s">
        <v>14</v>
      </c>
    </row>
    <row r="320" spans="1:4" x14ac:dyDescent="0.3">
      <c r="A320" t="s">
        <v>7</v>
      </c>
      <c r="B320" s="1">
        <f t="shared" si="31"/>
        <v>44959</v>
      </c>
      <c r="C320">
        <v>10</v>
      </c>
      <c r="D320" t="s">
        <v>12</v>
      </c>
    </row>
    <row r="321" spans="1:4" x14ac:dyDescent="0.3">
      <c r="A321" t="s">
        <v>8</v>
      </c>
      <c r="B321" s="1">
        <f t="shared" si="31"/>
        <v>44959</v>
      </c>
      <c r="C321">
        <v>4</v>
      </c>
      <c r="D321" t="s">
        <v>12</v>
      </c>
    </row>
    <row r="322" spans="1:4" x14ac:dyDescent="0.3">
      <c r="A322" t="s">
        <v>1</v>
      </c>
      <c r="B322" s="1">
        <f t="shared" si="31"/>
        <v>44959</v>
      </c>
      <c r="C322">
        <v>7</v>
      </c>
      <c r="D322" t="s">
        <v>13</v>
      </c>
    </row>
    <row r="323" spans="1:4" x14ac:dyDescent="0.3">
      <c r="A323" t="s">
        <v>2</v>
      </c>
      <c r="B323" s="1">
        <f t="shared" si="31"/>
        <v>44959</v>
      </c>
      <c r="C323">
        <v>9</v>
      </c>
      <c r="D323" t="s">
        <v>11</v>
      </c>
    </row>
    <row r="324" spans="1:4" x14ac:dyDescent="0.3">
      <c r="A324" t="s">
        <v>3</v>
      </c>
      <c r="B324" s="1">
        <f t="shared" si="31"/>
        <v>44959</v>
      </c>
      <c r="C324">
        <v>9</v>
      </c>
      <c r="D324" t="s">
        <v>12</v>
      </c>
    </row>
    <row r="325" spans="1:4" x14ac:dyDescent="0.3">
      <c r="A325" t="s">
        <v>4</v>
      </c>
      <c r="B325" s="1">
        <f t="shared" si="31"/>
        <v>44959</v>
      </c>
      <c r="C325">
        <v>1</v>
      </c>
      <c r="D325" t="s">
        <v>14</v>
      </c>
    </row>
    <row r="326" spans="1:4" x14ac:dyDescent="0.3">
      <c r="A326" t="s">
        <v>5</v>
      </c>
      <c r="B326" s="1">
        <f t="shared" si="31"/>
        <v>44959</v>
      </c>
      <c r="C326">
        <v>4</v>
      </c>
      <c r="D326" t="s">
        <v>14</v>
      </c>
    </row>
    <row r="327" spans="1:4" x14ac:dyDescent="0.3">
      <c r="A327" t="s">
        <v>6</v>
      </c>
      <c r="B327" s="1">
        <f t="shared" si="31"/>
        <v>44959</v>
      </c>
      <c r="C327">
        <v>7</v>
      </c>
      <c r="D327" t="s">
        <v>12</v>
      </c>
    </row>
    <row r="328" spans="1:4" x14ac:dyDescent="0.3">
      <c r="A328" t="s">
        <v>7</v>
      </c>
      <c r="B328" s="1">
        <f t="shared" ref="B328:B337" si="32">((43499+(2*365))+1)+730</f>
        <v>44960</v>
      </c>
      <c r="C328">
        <v>9</v>
      </c>
      <c r="D328" t="s">
        <v>13</v>
      </c>
    </row>
    <row r="329" spans="1:4" x14ac:dyDescent="0.3">
      <c r="A329" t="s">
        <v>8</v>
      </c>
      <c r="B329" s="1">
        <f t="shared" si="32"/>
        <v>44960</v>
      </c>
      <c r="C329">
        <v>3</v>
      </c>
      <c r="D329" t="s">
        <v>12</v>
      </c>
    </row>
    <row r="330" spans="1:4" x14ac:dyDescent="0.3">
      <c r="A330" t="s">
        <v>1</v>
      </c>
      <c r="B330" s="1">
        <f t="shared" si="32"/>
        <v>44960</v>
      </c>
      <c r="C330">
        <v>10</v>
      </c>
      <c r="D330" t="s">
        <v>11</v>
      </c>
    </row>
    <row r="331" spans="1:4" x14ac:dyDescent="0.3">
      <c r="A331" t="s">
        <v>2</v>
      </c>
      <c r="B331" s="1">
        <f t="shared" si="32"/>
        <v>44960</v>
      </c>
      <c r="C331">
        <v>9</v>
      </c>
      <c r="D331" t="s">
        <v>12</v>
      </c>
    </row>
    <row r="332" spans="1:4" x14ac:dyDescent="0.3">
      <c r="A332" t="s">
        <v>3</v>
      </c>
      <c r="B332" s="1">
        <f t="shared" si="32"/>
        <v>44960</v>
      </c>
      <c r="C332">
        <v>7</v>
      </c>
      <c r="D332" t="s">
        <v>11</v>
      </c>
    </row>
    <row r="333" spans="1:4" x14ac:dyDescent="0.3">
      <c r="A333" t="s">
        <v>4</v>
      </c>
      <c r="B333" s="1">
        <f t="shared" si="32"/>
        <v>44960</v>
      </c>
      <c r="C333">
        <v>6</v>
      </c>
      <c r="D333" t="s">
        <v>12</v>
      </c>
    </row>
    <row r="334" spans="1:4" x14ac:dyDescent="0.3">
      <c r="A334" t="s">
        <v>5</v>
      </c>
      <c r="B334" s="1">
        <f t="shared" si="32"/>
        <v>44960</v>
      </c>
      <c r="C334">
        <v>9</v>
      </c>
      <c r="D334" t="s">
        <v>12</v>
      </c>
    </row>
    <row r="335" spans="1:4" x14ac:dyDescent="0.3">
      <c r="A335" t="s">
        <v>6</v>
      </c>
      <c r="B335" s="1">
        <f t="shared" si="32"/>
        <v>44960</v>
      </c>
      <c r="C335">
        <v>4</v>
      </c>
      <c r="D335" t="s">
        <v>13</v>
      </c>
    </row>
    <row r="336" spans="1:4" x14ac:dyDescent="0.3">
      <c r="A336" t="s">
        <v>7</v>
      </c>
      <c r="B336" s="1">
        <f t="shared" si="32"/>
        <v>44960</v>
      </c>
      <c r="C336">
        <v>4</v>
      </c>
      <c r="D336" t="s">
        <v>12</v>
      </c>
    </row>
    <row r="337" spans="1:4" x14ac:dyDescent="0.3">
      <c r="A337" t="s">
        <v>8</v>
      </c>
      <c r="B337" s="1">
        <f t="shared" si="32"/>
        <v>44960</v>
      </c>
      <c r="C337">
        <v>7</v>
      </c>
      <c r="D337" t="s">
        <v>13</v>
      </c>
    </row>
    <row r="338" spans="1:4" x14ac:dyDescent="0.3">
      <c r="A338" t="s">
        <v>1</v>
      </c>
      <c r="B338" s="1">
        <f t="shared" ref="B338:B347" si="33">((43500+(2*365))+1)+730</f>
        <v>44961</v>
      </c>
      <c r="C338">
        <v>9</v>
      </c>
      <c r="D338" t="s">
        <v>13</v>
      </c>
    </row>
    <row r="339" spans="1:4" x14ac:dyDescent="0.3">
      <c r="A339" t="s">
        <v>2</v>
      </c>
      <c r="B339" s="1">
        <f t="shared" si="33"/>
        <v>44961</v>
      </c>
      <c r="C339">
        <v>1</v>
      </c>
      <c r="D339" t="s">
        <v>12</v>
      </c>
    </row>
    <row r="340" spans="1:4" x14ac:dyDescent="0.3">
      <c r="A340" t="s">
        <v>3</v>
      </c>
      <c r="B340" s="1">
        <f t="shared" si="33"/>
        <v>44961</v>
      </c>
      <c r="C340">
        <v>6</v>
      </c>
      <c r="D340" t="s">
        <v>12</v>
      </c>
    </row>
    <row r="341" spans="1:4" x14ac:dyDescent="0.3">
      <c r="A341" t="s">
        <v>4</v>
      </c>
      <c r="B341" s="1">
        <f t="shared" si="33"/>
        <v>44961</v>
      </c>
      <c r="C341">
        <v>2</v>
      </c>
      <c r="D341" t="s">
        <v>11</v>
      </c>
    </row>
    <row r="342" spans="1:4" x14ac:dyDescent="0.3">
      <c r="A342" t="s">
        <v>5</v>
      </c>
      <c r="B342" s="1">
        <f t="shared" si="33"/>
        <v>44961</v>
      </c>
      <c r="C342">
        <v>8</v>
      </c>
      <c r="D342" t="s">
        <v>13</v>
      </c>
    </row>
    <row r="343" spans="1:4" x14ac:dyDescent="0.3">
      <c r="A343" t="s">
        <v>6</v>
      </c>
      <c r="B343" s="1">
        <f t="shared" si="33"/>
        <v>44961</v>
      </c>
      <c r="C343">
        <v>3</v>
      </c>
      <c r="D343" t="s">
        <v>12</v>
      </c>
    </row>
    <row r="344" spans="1:4" x14ac:dyDescent="0.3">
      <c r="A344" t="s">
        <v>7</v>
      </c>
      <c r="B344" s="1">
        <f t="shared" si="33"/>
        <v>44961</v>
      </c>
      <c r="C344">
        <v>3</v>
      </c>
      <c r="D344" t="s">
        <v>12</v>
      </c>
    </row>
    <row r="345" spans="1:4" x14ac:dyDescent="0.3">
      <c r="A345" t="s">
        <v>8</v>
      </c>
      <c r="B345" s="1">
        <f t="shared" si="33"/>
        <v>44961</v>
      </c>
      <c r="C345">
        <v>1</v>
      </c>
      <c r="D345" t="s">
        <v>12</v>
      </c>
    </row>
    <row r="346" spans="1:4" x14ac:dyDescent="0.3">
      <c r="A346" t="s">
        <v>1</v>
      </c>
      <c r="B346" s="1">
        <f t="shared" si="33"/>
        <v>44961</v>
      </c>
      <c r="C346">
        <v>10</v>
      </c>
      <c r="D346" t="s">
        <v>11</v>
      </c>
    </row>
    <row r="347" spans="1:4" x14ac:dyDescent="0.3">
      <c r="A347" t="s">
        <v>2</v>
      </c>
      <c r="B347" s="1">
        <f t="shared" si="33"/>
        <v>44961</v>
      </c>
      <c r="C347">
        <v>2</v>
      </c>
      <c r="D347" t="s">
        <v>13</v>
      </c>
    </row>
    <row r="348" spans="1:4" x14ac:dyDescent="0.3">
      <c r="A348" t="s">
        <v>3</v>
      </c>
      <c r="B348" s="1">
        <f t="shared" ref="B348:B357" si="34">((43501+(2*365))+1)+730</f>
        <v>44962</v>
      </c>
      <c r="C348">
        <v>2</v>
      </c>
      <c r="D348" t="s">
        <v>13</v>
      </c>
    </row>
    <row r="349" spans="1:4" x14ac:dyDescent="0.3">
      <c r="A349" t="s">
        <v>4</v>
      </c>
      <c r="B349" s="1">
        <f t="shared" si="34"/>
        <v>44962</v>
      </c>
      <c r="C349">
        <v>9</v>
      </c>
      <c r="D349" t="s">
        <v>12</v>
      </c>
    </row>
    <row r="350" spans="1:4" x14ac:dyDescent="0.3">
      <c r="A350" t="s">
        <v>5</v>
      </c>
      <c r="B350" s="1">
        <f t="shared" si="34"/>
        <v>44962</v>
      </c>
      <c r="C350">
        <v>8</v>
      </c>
      <c r="D350" t="s">
        <v>13</v>
      </c>
    </row>
    <row r="351" spans="1:4" x14ac:dyDescent="0.3">
      <c r="A351" t="s">
        <v>6</v>
      </c>
      <c r="B351" s="1">
        <f t="shared" si="34"/>
        <v>44962</v>
      </c>
      <c r="C351">
        <v>1</v>
      </c>
      <c r="D351" t="s">
        <v>12</v>
      </c>
    </row>
    <row r="352" spans="1:4" x14ac:dyDescent="0.3">
      <c r="A352" t="s">
        <v>7</v>
      </c>
      <c r="B352" s="1">
        <f t="shared" si="34"/>
        <v>44962</v>
      </c>
      <c r="C352">
        <v>7</v>
      </c>
      <c r="D352" t="s">
        <v>12</v>
      </c>
    </row>
    <row r="353" spans="1:4" x14ac:dyDescent="0.3">
      <c r="A353" t="s">
        <v>8</v>
      </c>
      <c r="B353" s="1">
        <f t="shared" si="34"/>
        <v>44962</v>
      </c>
      <c r="C353">
        <v>5</v>
      </c>
      <c r="D353" t="s">
        <v>12</v>
      </c>
    </row>
    <row r="354" spans="1:4" x14ac:dyDescent="0.3">
      <c r="A354" t="s">
        <v>1</v>
      </c>
      <c r="B354" s="1">
        <f t="shared" si="34"/>
        <v>44962</v>
      </c>
      <c r="C354">
        <v>7</v>
      </c>
      <c r="D354" t="s">
        <v>12</v>
      </c>
    </row>
    <row r="355" spans="1:4" x14ac:dyDescent="0.3">
      <c r="A355" t="s">
        <v>2</v>
      </c>
      <c r="B355" s="1">
        <f t="shared" si="34"/>
        <v>44962</v>
      </c>
      <c r="C355">
        <v>1</v>
      </c>
      <c r="D355" t="s">
        <v>13</v>
      </c>
    </row>
    <row r="356" spans="1:4" x14ac:dyDescent="0.3">
      <c r="A356" t="s">
        <v>3</v>
      </c>
      <c r="B356" s="1">
        <f t="shared" si="34"/>
        <v>44962</v>
      </c>
      <c r="C356">
        <v>6</v>
      </c>
      <c r="D356" t="s">
        <v>13</v>
      </c>
    </row>
    <row r="357" spans="1:4" x14ac:dyDescent="0.3">
      <c r="A357" t="s">
        <v>4</v>
      </c>
      <c r="B357" s="1">
        <f t="shared" si="34"/>
        <v>44962</v>
      </c>
      <c r="C357">
        <v>1</v>
      </c>
      <c r="D357" t="s">
        <v>13</v>
      </c>
    </row>
    <row r="358" spans="1:4" x14ac:dyDescent="0.3">
      <c r="A358" t="s">
        <v>5</v>
      </c>
      <c r="B358" s="1">
        <f t="shared" ref="B358:B367" si="35">((43502+(2*365))+1)+730</f>
        <v>44963</v>
      </c>
      <c r="C358">
        <v>8</v>
      </c>
      <c r="D358" t="s">
        <v>11</v>
      </c>
    </row>
    <row r="359" spans="1:4" x14ac:dyDescent="0.3">
      <c r="A359" t="s">
        <v>6</v>
      </c>
      <c r="B359" s="1">
        <f t="shared" si="35"/>
        <v>44963</v>
      </c>
      <c r="C359">
        <v>5</v>
      </c>
      <c r="D359" t="s">
        <v>12</v>
      </c>
    </row>
    <row r="360" spans="1:4" x14ac:dyDescent="0.3">
      <c r="A360" t="s">
        <v>7</v>
      </c>
      <c r="B360" s="1">
        <f t="shared" si="35"/>
        <v>44963</v>
      </c>
      <c r="C360">
        <v>5</v>
      </c>
      <c r="D360" t="s">
        <v>13</v>
      </c>
    </row>
    <row r="361" spans="1:4" x14ac:dyDescent="0.3">
      <c r="A361" t="s">
        <v>8</v>
      </c>
      <c r="B361" s="1">
        <f t="shared" si="35"/>
        <v>44963</v>
      </c>
      <c r="C361">
        <v>7</v>
      </c>
      <c r="D361" t="s">
        <v>12</v>
      </c>
    </row>
    <row r="362" spans="1:4" x14ac:dyDescent="0.3">
      <c r="A362" t="s">
        <v>1</v>
      </c>
      <c r="B362" s="1">
        <f t="shared" si="35"/>
        <v>44963</v>
      </c>
      <c r="C362">
        <v>5</v>
      </c>
      <c r="D362" t="s">
        <v>12</v>
      </c>
    </row>
    <row r="363" spans="1:4" x14ac:dyDescent="0.3">
      <c r="A363" t="s">
        <v>2</v>
      </c>
      <c r="B363" s="1">
        <f t="shared" si="35"/>
        <v>44963</v>
      </c>
      <c r="C363">
        <v>9</v>
      </c>
      <c r="D363" t="s">
        <v>14</v>
      </c>
    </row>
    <row r="364" spans="1:4" x14ac:dyDescent="0.3">
      <c r="A364" t="s">
        <v>3</v>
      </c>
      <c r="B364" s="1">
        <f t="shared" si="35"/>
        <v>44963</v>
      </c>
      <c r="C364">
        <v>5</v>
      </c>
      <c r="D364" t="s">
        <v>12</v>
      </c>
    </row>
    <row r="365" spans="1:4" x14ac:dyDescent="0.3">
      <c r="A365" t="s">
        <v>4</v>
      </c>
      <c r="B365" s="1">
        <f t="shared" si="35"/>
        <v>44963</v>
      </c>
      <c r="C365">
        <v>9</v>
      </c>
      <c r="D365" t="s">
        <v>14</v>
      </c>
    </row>
    <row r="366" spans="1:4" x14ac:dyDescent="0.3">
      <c r="A366" t="s">
        <v>5</v>
      </c>
      <c r="B366" s="1">
        <f t="shared" si="35"/>
        <v>44963</v>
      </c>
      <c r="C366">
        <v>7</v>
      </c>
      <c r="D366" t="s">
        <v>11</v>
      </c>
    </row>
    <row r="367" spans="1:4" x14ac:dyDescent="0.3">
      <c r="A367" t="s">
        <v>6</v>
      </c>
      <c r="B367" s="1">
        <f t="shared" si="35"/>
        <v>44963</v>
      </c>
      <c r="C367">
        <v>5</v>
      </c>
      <c r="D367" t="s">
        <v>11</v>
      </c>
    </row>
    <row r="368" spans="1:4" x14ac:dyDescent="0.3">
      <c r="A368" t="s">
        <v>7</v>
      </c>
      <c r="B368" s="1">
        <f t="shared" ref="B368:B377" si="36">((43503+(2*365))+1)+730</f>
        <v>44964</v>
      </c>
      <c r="C368">
        <v>7</v>
      </c>
      <c r="D368" t="s">
        <v>14</v>
      </c>
    </row>
    <row r="369" spans="1:4" x14ac:dyDescent="0.3">
      <c r="A369" t="s">
        <v>8</v>
      </c>
      <c r="B369" s="1">
        <f t="shared" si="36"/>
        <v>44964</v>
      </c>
      <c r="C369">
        <v>2</v>
      </c>
      <c r="D369" t="s">
        <v>12</v>
      </c>
    </row>
    <row r="370" spans="1:4" x14ac:dyDescent="0.3">
      <c r="A370" t="s">
        <v>1</v>
      </c>
      <c r="B370" s="1">
        <f t="shared" si="36"/>
        <v>44964</v>
      </c>
      <c r="C370">
        <v>4</v>
      </c>
      <c r="D370" t="s">
        <v>12</v>
      </c>
    </row>
    <row r="371" spans="1:4" x14ac:dyDescent="0.3">
      <c r="A371" t="s">
        <v>2</v>
      </c>
      <c r="B371" s="1">
        <f t="shared" si="36"/>
        <v>44964</v>
      </c>
      <c r="C371">
        <v>7</v>
      </c>
      <c r="D371" t="s">
        <v>12</v>
      </c>
    </row>
    <row r="372" spans="1:4" x14ac:dyDescent="0.3">
      <c r="A372" t="s">
        <v>3</v>
      </c>
      <c r="B372" s="1">
        <f t="shared" si="36"/>
        <v>44964</v>
      </c>
      <c r="C372">
        <v>4</v>
      </c>
      <c r="D372" t="s">
        <v>12</v>
      </c>
    </row>
    <row r="373" spans="1:4" x14ac:dyDescent="0.3">
      <c r="A373" t="s">
        <v>4</v>
      </c>
      <c r="B373" s="1">
        <f t="shared" si="36"/>
        <v>44964</v>
      </c>
      <c r="C373">
        <v>8</v>
      </c>
      <c r="D373" t="s">
        <v>13</v>
      </c>
    </row>
    <row r="374" spans="1:4" x14ac:dyDescent="0.3">
      <c r="A374" t="s">
        <v>5</v>
      </c>
      <c r="B374" s="1">
        <f t="shared" si="36"/>
        <v>44964</v>
      </c>
      <c r="C374">
        <v>8</v>
      </c>
      <c r="D374" t="s">
        <v>13</v>
      </c>
    </row>
    <row r="375" spans="1:4" x14ac:dyDescent="0.3">
      <c r="A375" t="s">
        <v>6</v>
      </c>
      <c r="B375" s="1">
        <f t="shared" si="36"/>
        <v>44964</v>
      </c>
      <c r="C375">
        <v>7</v>
      </c>
      <c r="D375" t="s">
        <v>13</v>
      </c>
    </row>
    <row r="376" spans="1:4" x14ac:dyDescent="0.3">
      <c r="A376" t="s">
        <v>7</v>
      </c>
      <c r="B376" s="1">
        <f t="shared" si="36"/>
        <v>44964</v>
      </c>
      <c r="C376">
        <v>8</v>
      </c>
      <c r="D376" t="s">
        <v>13</v>
      </c>
    </row>
    <row r="377" spans="1:4" x14ac:dyDescent="0.3">
      <c r="A377" t="s">
        <v>8</v>
      </c>
      <c r="B377" s="1">
        <f t="shared" si="36"/>
        <v>44964</v>
      </c>
      <c r="C377">
        <v>6</v>
      </c>
      <c r="D377" t="s">
        <v>12</v>
      </c>
    </row>
    <row r="378" spans="1:4" x14ac:dyDescent="0.3">
      <c r="A378" t="s">
        <v>1</v>
      </c>
      <c r="B378" s="1">
        <f t="shared" ref="B378:B387" si="37">((43504+(2*365))+1)+730</f>
        <v>44965</v>
      </c>
      <c r="C378">
        <v>7</v>
      </c>
      <c r="D378" t="s">
        <v>12</v>
      </c>
    </row>
    <row r="379" spans="1:4" x14ac:dyDescent="0.3">
      <c r="A379" t="s">
        <v>2</v>
      </c>
      <c r="B379" s="1">
        <f t="shared" si="37"/>
        <v>44965</v>
      </c>
      <c r="C379">
        <v>7</v>
      </c>
      <c r="D379" t="s">
        <v>12</v>
      </c>
    </row>
    <row r="380" spans="1:4" x14ac:dyDescent="0.3">
      <c r="A380" t="s">
        <v>3</v>
      </c>
      <c r="B380" s="1">
        <f t="shared" si="37"/>
        <v>44965</v>
      </c>
      <c r="C380">
        <v>4</v>
      </c>
      <c r="D380" t="s">
        <v>12</v>
      </c>
    </row>
    <row r="381" spans="1:4" x14ac:dyDescent="0.3">
      <c r="A381" t="s">
        <v>4</v>
      </c>
      <c r="B381" s="1">
        <f t="shared" si="37"/>
        <v>44965</v>
      </c>
      <c r="C381">
        <v>8</v>
      </c>
      <c r="D381" t="s">
        <v>13</v>
      </c>
    </row>
    <row r="382" spans="1:4" x14ac:dyDescent="0.3">
      <c r="A382" t="s">
        <v>5</v>
      </c>
      <c r="B382" s="1">
        <f t="shared" si="37"/>
        <v>44965</v>
      </c>
      <c r="C382">
        <v>7</v>
      </c>
      <c r="D382" t="s">
        <v>11</v>
      </c>
    </row>
    <row r="383" spans="1:4" x14ac:dyDescent="0.3">
      <c r="A383" t="s">
        <v>6</v>
      </c>
      <c r="B383" s="1">
        <f t="shared" si="37"/>
        <v>44965</v>
      </c>
      <c r="C383">
        <v>2</v>
      </c>
      <c r="D383" t="s">
        <v>14</v>
      </c>
    </row>
    <row r="384" spans="1:4" x14ac:dyDescent="0.3">
      <c r="A384" t="s">
        <v>7</v>
      </c>
      <c r="B384" s="1">
        <f t="shared" si="37"/>
        <v>44965</v>
      </c>
      <c r="C384">
        <v>6</v>
      </c>
      <c r="D384" t="s">
        <v>12</v>
      </c>
    </row>
    <row r="385" spans="1:4" x14ac:dyDescent="0.3">
      <c r="A385" t="s">
        <v>8</v>
      </c>
      <c r="B385" s="1">
        <f t="shared" si="37"/>
        <v>44965</v>
      </c>
      <c r="C385">
        <v>7</v>
      </c>
      <c r="D385" t="s">
        <v>11</v>
      </c>
    </row>
    <row r="386" spans="1:4" x14ac:dyDescent="0.3">
      <c r="A386" t="s">
        <v>1</v>
      </c>
      <c r="B386" s="1">
        <f t="shared" si="37"/>
        <v>44965</v>
      </c>
      <c r="C386">
        <v>12</v>
      </c>
      <c r="D386" t="s">
        <v>11</v>
      </c>
    </row>
    <row r="387" spans="1:4" x14ac:dyDescent="0.3">
      <c r="A387" t="s">
        <v>2</v>
      </c>
      <c r="B387" s="1">
        <f t="shared" si="37"/>
        <v>44965</v>
      </c>
      <c r="C387">
        <v>10</v>
      </c>
      <c r="D387" t="s">
        <v>13</v>
      </c>
    </row>
    <row r="388" spans="1:4" x14ac:dyDescent="0.3">
      <c r="A388" t="s">
        <v>3</v>
      </c>
      <c r="B388" s="1">
        <f t="shared" ref="B388:B397" si="38">((43505+(2*365))+1)+730</f>
        <v>44966</v>
      </c>
      <c r="C388">
        <v>0</v>
      </c>
      <c r="D388" t="s">
        <v>11</v>
      </c>
    </row>
    <row r="389" spans="1:4" x14ac:dyDescent="0.3">
      <c r="A389" t="s">
        <v>4</v>
      </c>
      <c r="B389" s="1">
        <f t="shared" si="38"/>
        <v>44966</v>
      </c>
      <c r="C389">
        <v>6</v>
      </c>
      <c r="D389" t="s">
        <v>13</v>
      </c>
    </row>
    <row r="390" spans="1:4" x14ac:dyDescent="0.3">
      <c r="A390" t="s">
        <v>5</v>
      </c>
      <c r="B390" s="1">
        <f t="shared" si="38"/>
        <v>44966</v>
      </c>
      <c r="C390">
        <v>3</v>
      </c>
      <c r="D390" t="s">
        <v>14</v>
      </c>
    </row>
    <row r="391" spans="1:4" x14ac:dyDescent="0.3">
      <c r="A391" t="s">
        <v>6</v>
      </c>
      <c r="B391" s="1">
        <f t="shared" si="38"/>
        <v>44966</v>
      </c>
      <c r="C391">
        <v>9</v>
      </c>
      <c r="D391" t="s">
        <v>11</v>
      </c>
    </row>
    <row r="392" spans="1:4" x14ac:dyDescent="0.3">
      <c r="A392" t="s">
        <v>7</v>
      </c>
      <c r="B392" s="1">
        <f t="shared" si="38"/>
        <v>44966</v>
      </c>
      <c r="C392">
        <v>10</v>
      </c>
      <c r="D392" t="s">
        <v>12</v>
      </c>
    </row>
    <row r="393" spans="1:4" x14ac:dyDescent="0.3">
      <c r="A393" t="s">
        <v>8</v>
      </c>
      <c r="B393" s="1">
        <f t="shared" si="38"/>
        <v>44966</v>
      </c>
      <c r="C393">
        <v>8</v>
      </c>
      <c r="D393" t="s">
        <v>11</v>
      </c>
    </row>
    <row r="394" spans="1:4" x14ac:dyDescent="0.3">
      <c r="A394" t="s">
        <v>1</v>
      </c>
      <c r="B394" s="1">
        <f t="shared" si="38"/>
        <v>44966</v>
      </c>
      <c r="C394">
        <v>3</v>
      </c>
      <c r="D394" t="s">
        <v>12</v>
      </c>
    </row>
    <row r="395" spans="1:4" x14ac:dyDescent="0.3">
      <c r="A395" t="s">
        <v>2</v>
      </c>
      <c r="B395" s="1">
        <f t="shared" si="38"/>
        <v>44966</v>
      </c>
      <c r="C395">
        <v>10</v>
      </c>
      <c r="D395" t="s">
        <v>11</v>
      </c>
    </row>
    <row r="396" spans="1:4" x14ac:dyDescent="0.3">
      <c r="A396" t="s">
        <v>3</v>
      </c>
      <c r="B396" s="1">
        <f t="shared" si="38"/>
        <v>44966</v>
      </c>
      <c r="C396">
        <v>7</v>
      </c>
      <c r="D396" t="s">
        <v>14</v>
      </c>
    </row>
    <row r="397" spans="1:4" x14ac:dyDescent="0.3">
      <c r="A397" t="s">
        <v>4</v>
      </c>
      <c r="B397" s="1">
        <f t="shared" si="38"/>
        <v>44966</v>
      </c>
      <c r="C397">
        <v>7</v>
      </c>
      <c r="D397" t="s">
        <v>13</v>
      </c>
    </row>
    <row r="398" spans="1:4" x14ac:dyDescent="0.3">
      <c r="A398" t="s">
        <v>5</v>
      </c>
      <c r="B398" s="1">
        <f t="shared" ref="B398:B407" si="39">((43506+(2*365))+1)+730</f>
        <v>44967</v>
      </c>
      <c r="C398">
        <v>5</v>
      </c>
      <c r="D398" t="s">
        <v>11</v>
      </c>
    </row>
    <row r="399" spans="1:4" x14ac:dyDescent="0.3">
      <c r="A399" t="s">
        <v>6</v>
      </c>
      <c r="B399" s="1">
        <f t="shared" si="39"/>
        <v>44967</v>
      </c>
      <c r="C399">
        <v>9</v>
      </c>
      <c r="D399" t="s">
        <v>13</v>
      </c>
    </row>
    <row r="400" spans="1:4" x14ac:dyDescent="0.3">
      <c r="A400" t="s">
        <v>7</v>
      </c>
      <c r="B400" s="1">
        <f t="shared" si="39"/>
        <v>44967</v>
      </c>
      <c r="C400">
        <v>1</v>
      </c>
      <c r="D400" t="s">
        <v>12</v>
      </c>
    </row>
    <row r="401" spans="1:4" x14ac:dyDescent="0.3">
      <c r="A401" t="s">
        <v>8</v>
      </c>
      <c r="B401" s="1">
        <f t="shared" si="39"/>
        <v>44967</v>
      </c>
      <c r="C401">
        <v>8</v>
      </c>
      <c r="D401" t="s">
        <v>12</v>
      </c>
    </row>
    <row r="402" spans="1:4" x14ac:dyDescent="0.3">
      <c r="A402" t="s">
        <v>1</v>
      </c>
      <c r="B402" s="1">
        <f t="shared" si="39"/>
        <v>44967</v>
      </c>
      <c r="C402">
        <v>5</v>
      </c>
      <c r="D402" t="s">
        <v>12</v>
      </c>
    </row>
    <row r="403" spans="1:4" x14ac:dyDescent="0.3">
      <c r="A403" t="s">
        <v>2</v>
      </c>
      <c r="B403" s="1">
        <f t="shared" si="39"/>
        <v>44967</v>
      </c>
      <c r="C403">
        <v>9</v>
      </c>
      <c r="D403" t="s">
        <v>12</v>
      </c>
    </row>
    <row r="404" spans="1:4" x14ac:dyDescent="0.3">
      <c r="A404" t="s">
        <v>3</v>
      </c>
      <c r="B404" s="1">
        <f t="shared" si="39"/>
        <v>44967</v>
      </c>
      <c r="C404">
        <v>8</v>
      </c>
      <c r="D404" t="s">
        <v>14</v>
      </c>
    </row>
    <row r="405" spans="1:4" x14ac:dyDescent="0.3">
      <c r="A405" t="s">
        <v>4</v>
      </c>
      <c r="B405" s="1">
        <f t="shared" si="39"/>
        <v>44967</v>
      </c>
      <c r="C405">
        <v>9</v>
      </c>
      <c r="D405" t="s">
        <v>13</v>
      </c>
    </row>
    <row r="406" spans="1:4" x14ac:dyDescent="0.3">
      <c r="A406" t="s">
        <v>5</v>
      </c>
      <c r="B406" s="1">
        <f t="shared" si="39"/>
        <v>44967</v>
      </c>
      <c r="C406">
        <v>2</v>
      </c>
      <c r="D406" t="s">
        <v>13</v>
      </c>
    </row>
    <row r="407" spans="1:4" x14ac:dyDescent="0.3">
      <c r="A407" t="s">
        <v>6</v>
      </c>
      <c r="B407" s="1">
        <f t="shared" si="39"/>
        <v>44967</v>
      </c>
      <c r="C407">
        <v>3</v>
      </c>
      <c r="D407" t="s">
        <v>13</v>
      </c>
    </row>
    <row r="408" spans="1:4" x14ac:dyDescent="0.3">
      <c r="A408" t="s">
        <v>7</v>
      </c>
      <c r="B408" s="1">
        <f t="shared" ref="B408:B417" si="40">((43507+(2*365))+1)+730</f>
        <v>44968</v>
      </c>
      <c r="C408">
        <v>9</v>
      </c>
      <c r="D408" t="s">
        <v>11</v>
      </c>
    </row>
    <row r="409" spans="1:4" x14ac:dyDescent="0.3">
      <c r="A409" t="s">
        <v>8</v>
      </c>
      <c r="B409" s="1">
        <f t="shared" si="40"/>
        <v>44968</v>
      </c>
      <c r="C409">
        <v>10</v>
      </c>
      <c r="D409" t="s">
        <v>13</v>
      </c>
    </row>
    <row r="410" spans="1:4" x14ac:dyDescent="0.3">
      <c r="A410" t="s">
        <v>1</v>
      </c>
      <c r="B410" s="1">
        <f t="shared" si="40"/>
        <v>44968</v>
      </c>
      <c r="C410">
        <v>6</v>
      </c>
      <c r="D410" t="s">
        <v>12</v>
      </c>
    </row>
    <row r="411" spans="1:4" x14ac:dyDescent="0.3">
      <c r="A411" t="s">
        <v>2</v>
      </c>
      <c r="B411" s="1">
        <f t="shared" si="40"/>
        <v>44968</v>
      </c>
      <c r="C411">
        <v>7</v>
      </c>
      <c r="D411" t="s">
        <v>12</v>
      </c>
    </row>
    <row r="412" spans="1:4" x14ac:dyDescent="0.3">
      <c r="A412" t="s">
        <v>3</v>
      </c>
      <c r="B412" s="1">
        <f t="shared" si="40"/>
        <v>44968</v>
      </c>
      <c r="C412">
        <v>7</v>
      </c>
      <c r="D412" t="s">
        <v>12</v>
      </c>
    </row>
    <row r="413" spans="1:4" x14ac:dyDescent="0.3">
      <c r="A413" t="s">
        <v>4</v>
      </c>
      <c r="B413" s="1">
        <f t="shared" si="40"/>
        <v>44968</v>
      </c>
      <c r="C413">
        <v>10</v>
      </c>
      <c r="D413" t="s">
        <v>11</v>
      </c>
    </row>
    <row r="414" spans="1:4" x14ac:dyDescent="0.3">
      <c r="A414" t="s">
        <v>5</v>
      </c>
      <c r="B414" s="1">
        <f t="shared" si="40"/>
        <v>44968</v>
      </c>
      <c r="C414">
        <v>9</v>
      </c>
      <c r="D414" t="s">
        <v>12</v>
      </c>
    </row>
    <row r="415" spans="1:4" x14ac:dyDescent="0.3">
      <c r="A415" t="s">
        <v>6</v>
      </c>
      <c r="B415" s="1">
        <f t="shared" si="40"/>
        <v>44968</v>
      </c>
      <c r="C415">
        <v>5</v>
      </c>
      <c r="D415" t="s">
        <v>12</v>
      </c>
    </row>
    <row r="416" spans="1:4" x14ac:dyDescent="0.3">
      <c r="A416" t="s">
        <v>7</v>
      </c>
      <c r="B416" s="1">
        <f t="shared" si="40"/>
        <v>44968</v>
      </c>
      <c r="C416">
        <v>2</v>
      </c>
      <c r="D416" t="s">
        <v>13</v>
      </c>
    </row>
    <row r="417" spans="1:4" x14ac:dyDescent="0.3">
      <c r="A417" t="s">
        <v>8</v>
      </c>
      <c r="B417" s="1">
        <f t="shared" si="40"/>
        <v>44968</v>
      </c>
      <c r="C417">
        <v>5</v>
      </c>
      <c r="D417" t="s">
        <v>12</v>
      </c>
    </row>
    <row r="418" spans="1:4" x14ac:dyDescent="0.3">
      <c r="A418" t="s">
        <v>1</v>
      </c>
      <c r="B418" s="1">
        <f t="shared" ref="B418:B427" si="41">((43508+(2*365))+1)+730</f>
        <v>44969</v>
      </c>
      <c r="C418">
        <v>12</v>
      </c>
      <c r="D418" t="s">
        <v>12</v>
      </c>
    </row>
    <row r="419" spans="1:4" x14ac:dyDescent="0.3">
      <c r="A419" t="s">
        <v>2</v>
      </c>
      <c r="B419" s="1">
        <f t="shared" si="41"/>
        <v>44969</v>
      </c>
      <c r="C419">
        <v>7</v>
      </c>
      <c r="D419" t="s">
        <v>12</v>
      </c>
    </row>
    <row r="420" spans="1:4" x14ac:dyDescent="0.3">
      <c r="A420" t="s">
        <v>3</v>
      </c>
      <c r="B420" s="1">
        <f t="shared" si="41"/>
        <v>44969</v>
      </c>
      <c r="C420">
        <v>7</v>
      </c>
      <c r="D420" t="s">
        <v>12</v>
      </c>
    </row>
    <row r="421" spans="1:4" x14ac:dyDescent="0.3">
      <c r="A421" t="s">
        <v>4</v>
      </c>
      <c r="B421" s="1">
        <f t="shared" si="41"/>
        <v>44969</v>
      </c>
      <c r="C421">
        <v>2</v>
      </c>
      <c r="D421" t="s">
        <v>12</v>
      </c>
    </row>
    <row r="422" spans="1:4" x14ac:dyDescent="0.3">
      <c r="A422" t="s">
        <v>5</v>
      </c>
      <c r="B422" s="1">
        <f t="shared" si="41"/>
        <v>44969</v>
      </c>
      <c r="C422">
        <v>1</v>
      </c>
      <c r="D422" t="s">
        <v>12</v>
      </c>
    </row>
    <row r="423" spans="1:4" x14ac:dyDescent="0.3">
      <c r="A423" t="s">
        <v>6</v>
      </c>
      <c r="B423" s="1">
        <f t="shared" si="41"/>
        <v>44969</v>
      </c>
      <c r="C423">
        <v>1</v>
      </c>
      <c r="D423" t="s">
        <v>14</v>
      </c>
    </row>
    <row r="424" spans="1:4" x14ac:dyDescent="0.3">
      <c r="A424" t="s">
        <v>7</v>
      </c>
      <c r="B424" s="1">
        <f t="shared" si="41"/>
        <v>44969</v>
      </c>
      <c r="C424">
        <v>6</v>
      </c>
      <c r="D424" t="s">
        <v>13</v>
      </c>
    </row>
    <row r="425" spans="1:4" x14ac:dyDescent="0.3">
      <c r="A425" t="s">
        <v>8</v>
      </c>
      <c r="B425" s="1">
        <f t="shared" si="41"/>
        <v>44969</v>
      </c>
      <c r="C425">
        <v>8</v>
      </c>
      <c r="D425" t="s">
        <v>12</v>
      </c>
    </row>
    <row r="426" spans="1:4" x14ac:dyDescent="0.3">
      <c r="A426" t="s">
        <v>1</v>
      </c>
      <c r="B426" s="1">
        <f t="shared" si="41"/>
        <v>44969</v>
      </c>
      <c r="C426">
        <v>10</v>
      </c>
      <c r="D426" t="s">
        <v>11</v>
      </c>
    </row>
    <row r="427" spans="1:4" x14ac:dyDescent="0.3">
      <c r="A427" t="s">
        <v>2</v>
      </c>
      <c r="B427" s="1">
        <f t="shared" si="41"/>
        <v>44969</v>
      </c>
      <c r="C427">
        <v>5</v>
      </c>
      <c r="D427" t="s">
        <v>11</v>
      </c>
    </row>
    <row r="428" spans="1:4" x14ac:dyDescent="0.3">
      <c r="A428" t="s">
        <v>3</v>
      </c>
      <c r="B428" s="1">
        <f t="shared" ref="B428:B437" si="42">((43509+(2*365))+1)+730</f>
        <v>44970</v>
      </c>
      <c r="C428">
        <v>5</v>
      </c>
      <c r="D428" t="s">
        <v>12</v>
      </c>
    </row>
    <row r="429" spans="1:4" x14ac:dyDescent="0.3">
      <c r="A429" t="s">
        <v>4</v>
      </c>
      <c r="B429" s="1">
        <f t="shared" si="42"/>
        <v>44970</v>
      </c>
      <c r="C429">
        <v>10</v>
      </c>
      <c r="D429" t="s">
        <v>12</v>
      </c>
    </row>
    <row r="430" spans="1:4" x14ac:dyDescent="0.3">
      <c r="A430" t="s">
        <v>5</v>
      </c>
      <c r="B430" s="1">
        <f t="shared" si="42"/>
        <v>44970</v>
      </c>
      <c r="C430">
        <v>3</v>
      </c>
      <c r="D430" t="s">
        <v>13</v>
      </c>
    </row>
    <row r="431" spans="1:4" x14ac:dyDescent="0.3">
      <c r="A431" t="s">
        <v>6</v>
      </c>
      <c r="B431" s="1">
        <f t="shared" si="42"/>
        <v>44970</v>
      </c>
      <c r="C431">
        <v>9</v>
      </c>
      <c r="D431" t="s">
        <v>12</v>
      </c>
    </row>
    <row r="432" spans="1:4" x14ac:dyDescent="0.3">
      <c r="A432" t="s">
        <v>7</v>
      </c>
      <c r="B432" s="1">
        <f t="shared" si="42"/>
        <v>44970</v>
      </c>
      <c r="C432">
        <v>7</v>
      </c>
      <c r="D432" t="s">
        <v>12</v>
      </c>
    </row>
    <row r="433" spans="1:4" x14ac:dyDescent="0.3">
      <c r="A433" t="s">
        <v>8</v>
      </c>
      <c r="B433" s="1">
        <f t="shared" si="42"/>
        <v>44970</v>
      </c>
      <c r="C433">
        <v>6</v>
      </c>
      <c r="D433" t="s">
        <v>13</v>
      </c>
    </row>
    <row r="434" spans="1:4" x14ac:dyDescent="0.3">
      <c r="A434" t="s">
        <v>1</v>
      </c>
      <c r="B434" s="1">
        <f t="shared" si="42"/>
        <v>44970</v>
      </c>
      <c r="C434">
        <v>12</v>
      </c>
      <c r="D434" t="s">
        <v>12</v>
      </c>
    </row>
    <row r="435" spans="1:4" x14ac:dyDescent="0.3">
      <c r="A435" t="s">
        <v>2</v>
      </c>
      <c r="B435" s="1">
        <f t="shared" si="42"/>
        <v>44970</v>
      </c>
      <c r="C435">
        <v>5</v>
      </c>
      <c r="D435" t="s">
        <v>14</v>
      </c>
    </row>
    <row r="436" spans="1:4" x14ac:dyDescent="0.3">
      <c r="A436" t="s">
        <v>3</v>
      </c>
      <c r="B436" s="1">
        <f t="shared" si="42"/>
        <v>44970</v>
      </c>
      <c r="C436">
        <v>9</v>
      </c>
      <c r="D436" t="s">
        <v>14</v>
      </c>
    </row>
    <row r="437" spans="1:4" x14ac:dyDescent="0.3">
      <c r="A437" t="s">
        <v>4</v>
      </c>
      <c r="B437" s="1">
        <f t="shared" si="42"/>
        <v>44970</v>
      </c>
      <c r="C437">
        <v>4</v>
      </c>
      <c r="D437" t="s">
        <v>13</v>
      </c>
    </row>
    <row r="438" spans="1:4" x14ac:dyDescent="0.3">
      <c r="A438" t="s">
        <v>5</v>
      </c>
      <c r="B438" s="1">
        <f t="shared" ref="B438:B447" si="43">((43510+(2*365))+1)+730</f>
        <v>44971</v>
      </c>
      <c r="C438">
        <v>8</v>
      </c>
      <c r="D438" t="s">
        <v>12</v>
      </c>
    </row>
    <row r="439" spans="1:4" x14ac:dyDescent="0.3">
      <c r="A439" t="s">
        <v>6</v>
      </c>
      <c r="B439" s="1">
        <f t="shared" si="43"/>
        <v>44971</v>
      </c>
      <c r="C439">
        <v>10</v>
      </c>
      <c r="D439" t="s">
        <v>12</v>
      </c>
    </row>
    <row r="440" spans="1:4" x14ac:dyDescent="0.3">
      <c r="A440" t="s">
        <v>7</v>
      </c>
      <c r="B440" s="1">
        <f t="shared" si="43"/>
        <v>44971</v>
      </c>
      <c r="C440">
        <v>6</v>
      </c>
      <c r="D440" t="s">
        <v>12</v>
      </c>
    </row>
    <row r="441" spans="1:4" x14ac:dyDescent="0.3">
      <c r="A441" t="s">
        <v>8</v>
      </c>
      <c r="B441" s="1">
        <f t="shared" si="43"/>
        <v>44971</v>
      </c>
      <c r="C441">
        <v>3</v>
      </c>
      <c r="D441" t="s">
        <v>12</v>
      </c>
    </row>
    <row r="442" spans="1:4" x14ac:dyDescent="0.3">
      <c r="A442" t="s">
        <v>1</v>
      </c>
      <c r="B442" s="1">
        <f t="shared" si="43"/>
        <v>44971</v>
      </c>
      <c r="C442">
        <v>11</v>
      </c>
      <c r="D442" t="s">
        <v>12</v>
      </c>
    </row>
    <row r="443" spans="1:4" x14ac:dyDescent="0.3">
      <c r="A443" t="s">
        <v>2</v>
      </c>
      <c r="B443" s="1">
        <f t="shared" si="43"/>
        <v>44971</v>
      </c>
      <c r="C443">
        <v>2</v>
      </c>
      <c r="D443" t="s">
        <v>12</v>
      </c>
    </row>
    <row r="444" spans="1:4" x14ac:dyDescent="0.3">
      <c r="A444" t="s">
        <v>3</v>
      </c>
      <c r="B444" s="1">
        <f t="shared" si="43"/>
        <v>44971</v>
      </c>
      <c r="C444">
        <v>8</v>
      </c>
      <c r="D444" t="s">
        <v>11</v>
      </c>
    </row>
    <row r="445" spans="1:4" x14ac:dyDescent="0.3">
      <c r="A445" t="s">
        <v>4</v>
      </c>
      <c r="B445" s="1">
        <f t="shared" si="43"/>
        <v>44971</v>
      </c>
      <c r="C445">
        <v>3</v>
      </c>
      <c r="D445" t="s">
        <v>12</v>
      </c>
    </row>
    <row r="446" spans="1:4" x14ac:dyDescent="0.3">
      <c r="A446" t="s">
        <v>5</v>
      </c>
      <c r="B446" s="1">
        <f t="shared" si="43"/>
        <v>44971</v>
      </c>
      <c r="C446">
        <v>2</v>
      </c>
      <c r="D446" t="s">
        <v>11</v>
      </c>
    </row>
    <row r="447" spans="1:4" x14ac:dyDescent="0.3">
      <c r="A447" t="s">
        <v>6</v>
      </c>
      <c r="B447" s="1">
        <f t="shared" si="43"/>
        <v>44971</v>
      </c>
      <c r="C447">
        <v>2</v>
      </c>
      <c r="D447" t="s">
        <v>13</v>
      </c>
    </row>
    <row r="448" spans="1:4" x14ac:dyDescent="0.3">
      <c r="A448" t="s">
        <v>7</v>
      </c>
      <c r="B448" s="1">
        <f t="shared" ref="B448:B457" si="44">((43511+(2*365))+1)+730</f>
        <v>44972</v>
      </c>
      <c r="C448">
        <v>5</v>
      </c>
      <c r="D448" t="s">
        <v>12</v>
      </c>
    </row>
    <row r="449" spans="1:4" x14ac:dyDescent="0.3">
      <c r="A449" t="s">
        <v>8</v>
      </c>
      <c r="B449" s="1">
        <f t="shared" si="44"/>
        <v>44972</v>
      </c>
      <c r="C449">
        <v>2</v>
      </c>
      <c r="D449" t="s">
        <v>13</v>
      </c>
    </row>
    <row r="450" spans="1:4" x14ac:dyDescent="0.3">
      <c r="A450" t="s">
        <v>1</v>
      </c>
      <c r="B450" s="1">
        <f t="shared" si="44"/>
        <v>44972</v>
      </c>
      <c r="C450">
        <v>9</v>
      </c>
      <c r="D450" t="s">
        <v>14</v>
      </c>
    </row>
    <row r="451" spans="1:4" x14ac:dyDescent="0.3">
      <c r="A451" t="s">
        <v>2</v>
      </c>
      <c r="B451" s="1">
        <f t="shared" si="44"/>
        <v>44972</v>
      </c>
      <c r="C451">
        <v>6</v>
      </c>
      <c r="D451" t="s">
        <v>12</v>
      </c>
    </row>
    <row r="452" spans="1:4" x14ac:dyDescent="0.3">
      <c r="A452" t="s">
        <v>3</v>
      </c>
      <c r="B452" s="1">
        <f t="shared" si="44"/>
        <v>44972</v>
      </c>
      <c r="C452">
        <v>7</v>
      </c>
      <c r="D452" t="s">
        <v>12</v>
      </c>
    </row>
    <row r="453" spans="1:4" x14ac:dyDescent="0.3">
      <c r="A453" t="s">
        <v>4</v>
      </c>
      <c r="B453" s="1">
        <f t="shared" si="44"/>
        <v>44972</v>
      </c>
      <c r="C453">
        <v>4</v>
      </c>
      <c r="D453" t="s">
        <v>13</v>
      </c>
    </row>
    <row r="454" spans="1:4" x14ac:dyDescent="0.3">
      <c r="A454" t="s">
        <v>5</v>
      </c>
      <c r="B454" s="1">
        <f t="shared" si="44"/>
        <v>44972</v>
      </c>
      <c r="C454">
        <v>7</v>
      </c>
      <c r="D454" t="s">
        <v>12</v>
      </c>
    </row>
    <row r="455" spans="1:4" x14ac:dyDescent="0.3">
      <c r="A455" t="s">
        <v>6</v>
      </c>
      <c r="B455" s="1">
        <f t="shared" si="44"/>
        <v>44972</v>
      </c>
      <c r="C455">
        <v>8</v>
      </c>
      <c r="D455" t="s">
        <v>12</v>
      </c>
    </row>
    <row r="456" spans="1:4" x14ac:dyDescent="0.3">
      <c r="A456" t="s">
        <v>7</v>
      </c>
      <c r="B456" s="1">
        <f t="shared" si="44"/>
        <v>44972</v>
      </c>
      <c r="C456">
        <v>3</v>
      </c>
      <c r="D456" t="s">
        <v>12</v>
      </c>
    </row>
    <row r="457" spans="1:4" x14ac:dyDescent="0.3">
      <c r="A457" t="s">
        <v>8</v>
      </c>
      <c r="B457" s="1">
        <f t="shared" si="44"/>
        <v>44972</v>
      </c>
      <c r="C457">
        <v>8</v>
      </c>
      <c r="D457" t="s">
        <v>11</v>
      </c>
    </row>
    <row r="458" spans="1:4" x14ac:dyDescent="0.3">
      <c r="A458" t="s">
        <v>1</v>
      </c>
      <c r="B458" s="1">
        <f t="shared" ref="B458:B467" si="45">((43512+(2*365))+1)+730</f>
        <v>44973</v>
      </c>
      <c r="C458">
        <v>10</v>
      </c>
      <c r="D458" t="s">
        <v>11</v>
      </c>
    </row>
    <row r="459" spans="1:4" x14ac:dyDescent="0.3">
      <c r="A459" t="s">
        <v>2</v>
      </c>
      <c r="B459" s="1">
        <f t="shared" si="45"/>
        <v>44973</v>
      </c>
      <c r="C459">
        <v>5</v>
      </c>
      <c r="D459" t="s">
        <v>12</v>
      </c>
    </row>
    <row r="460" spans="1:4" x14ac:dyDescent="0.3">
      <c r="A460" t="s">
        <v>3</v>
      </c>
      <c r="B460" s="1">
        <f t="shared" si="45"/>
        <v>44973</v>
      </c>
      <c r="C460">
        <v>4</v>
      </c>
      <c r="D460" t="s">
        <v>12</v>
      </c>
    </row>
    <row r="461" spans="1:4" x14ac:dyDescent="0.3">
      <c r="A461" t="s">
        <v>4</v>
      </c>
      <c r="B461" s="1">
        <f t="shared" si="45"/>
        <v>44973</v>
      </c>
      <c r="C461">
        <v>9</v>
      </c>
      <c r="D461" t="s">
        <v>11</v>
      </c>
    </row>
    <row r="462" spans="1:4" x14ac:dyDescent="0.3">
      <c r="A462" t="s">
        <v>5</v>
      </c>
      <c r="B462" s="1">
        <f t="shared" si="45"/>
        <v>44973</v>
      </c>
      <c r="C462">
        <v>7</v>
      </c>
      <c r="D462" t="s">
        <v>12</v>
      </c>
    </row>
    <row r="463" spans="1:4" x14ac:dyDescent="0.3">
      <c r="A463" t="s">
        <v>6</v>
      </c>
      <c r="B463" s="1">
        <f t="shared" si="45"/>
        <v>44973</v>
      </c>
      <c r="C463">
        <v>4</v>
      </c>
      <c r="D463" t="s">
        <v>12</v>
      </c>
    </row>
    <row r="464" spans="1:4" x14ac:dyDescent="0.3">
      <c r="A464" t="s">
        <v>7</v>
      </c>
      <c r="B464" s="1">
        <f t="shared" si="45"/>
        <v>44973</v>
      </c>
      <c r="C464">
        <v>4</v>
      </c>
      <c r="D464" t="s">
        <v>12</v>
      </c>
    </row>
    <row r="465" spans="1:4" x14ac:dyDescent="0.3">
      <c r="A465" t="s">
        <v>8</v>
      </c>
      <c r="B465" s="1">
        <f t="shared" si="45"/>
        <v>44973</v>
      </c>
      <c r="C465">
        <v>5</v>
      </c>
      <c r="D465" t="s">
        <v>12</v>
      </c>
    </row>
    <row r="466" spans="1:4" x14ac:dyDescent="0.3">
      <c r="A466" t="s">
        <v>1</v>
      </c>
      <c r="B466" s="1">
        <f t="shared" si="45"/>
        <v>44973</v>
      </c>
      <c r="C466">
        <v>5</v>
      </c>
      <c r="D466" t="s">
        <v>12</v>
      </c>
    </row>
    <row r="467" spans="1:4" x14ac:dyDescent="0.3">
      <c r="A467" t="s">
        <v>2</v>
      </c>
      <c r="B467" s="1">
        <f t="shared" si="45"/>
        <v>44973</v>
      </c>
      <c r="C467">
        <v>6</v>
      </c>
      <c r="D467" t="s">
        <v>12</v>
      </c>
    </row>
    <row r="468" spans="1:4" x14ac:dyDescent="0.3">
      <c r="A468" t="s">
        <v>3</v>
      </c>
      <c r="B468" s="1">
        <f t="shared" ref="B468:B477" si="46">((43513+(2*365))+1)+730</f>
        <v>44974</v>
      </c>
      <c r="C468">
        <v>0</v>
      </c>
      <c r="D468" t="s">
        <v>12</v>
      </c>
    </row>
    <row r="469" spans="1:4" x14ac:dyDescent="0.3">
      <c r="A469" t="s">
        <v>4</v>
      </c>
      <c r="B469" s="1">
        <f t="shared" si="46"/>
        <v>44974</v>
      </c>
      <c r="C469">
        <v>5</v>
      </c>
      <c r="D469" t="s">
        <v>11</v>
      </c>
    </row>
    <row r="470" spans="1:4" x14ac:dyDescent="0.3">
      <c r="A470" t="s">
        <v>5</v>
      </c>
      <c r="B470" s="1">
        <f t="shared" si="46"/>
        <v>44974</v>
      </c>
      <c r="C470">
        <v>7</v>
      </c>
      <c r="D470" t="s">
        <v>12</v>
      </c>
    </row>
    <row r="471" spans="1:4" x14ac:dyDescent="0.3">
      <c r="A471" t="s">
        <v>6</v>
      </c>
      <c r="B471" s="1">
        <f t="shared" si="46"/>
        <v>44974</v>
      </c>
      <c r="C471">
        <v>10</v>
      </c>
      <c r="D471" t="s">
        <v>12</v>
      </c>
    </row>
    <row r="472" spans="1:4" x14ac:dyDescent="0.3">
      <c r="A472" t="s">
        <v>7</v>
      </c>
      <c r="B472" s="1">
        <f t="shared" si="46"/>
        <v>44974</v>
      </c>
      <c r="C472">
        <v>6</v>
      </c>
      <c r="D472" t="s">
        <v>14</v>
      </c>
    </row>
    <row r="473" spans="1:4" x14ac:dyDescent="0.3">
      <c r="A473" t="s">
        <v>8</v>
      </c>
      <c r="B473" s="1">
        <f t="shared" si="46"/>
        <v>44974</v>
      </c>
      <c r="C473">
        <v>2</v>
      </c>
      <c r="D473" t="s">
        <v>12</v>
      </c>
    </row>
    <row r="474" spans="1:4" x14ac:dyDescent="0.3">
      <c r="A474" t="s">
        <v>1</v>
      </c>
      <c r="B474" s="1">
        <f t="shared" si="46"/>
        <v>44974</v>
      </c>
      <c r="C474">
        <v>4</v>
      </c>
      <c r="D474" t="s">
        <v>12</v>
      </c>
    </row>
    <row r="475" spans="1:4" x14ac:dyDescent="0.3">
      <c r="A475" t="s">
        <v>2</v>
      </c>
      <c r="B475" s="1">
        <f t="shared" si="46"/>
        <v>44974</v>
      </c>
      <c r="C475">
        <v>9</v>
      </c>
      <c r="D475" t="s">
        <v>11</v>
      </c>
    </row>
    <row r="476" spans="1:4" x14ac:dyDescent="0.3">
      <c r="A476" t="s">
        <v>3</v>
      </c>
      <c r="B476" s="1">
        <f t="shared" si="46"/>
        <v>44974</v>
      </c>
      <c r="C476">
        <v>6</v>
      </c>
      <c r="D476" t="s">
        <v>11</v>
      </c>
    </row>
    <row r="477" spans="1:4" x14ac:dyDescent="0.3">
      <c r="A477" t="s">
        <v>4</v>
      </c>
      <c r="B477" s="1">
        <f t="shared" si="46"/>
        <v>44974</v>
      </c>
      <c r="C477">
        <v>6</v>
      </c>
      <c r="D477" t="s">
        <v>12</v>
      </c>
    </row>
    <row r="478" spans="1:4" x14ac:dyDescent="0.3">
      <c r="A478" t="s">
        <v>5</v>
      </c>
      <c r="B478" s="1">
        <f t="shared" ref="B478:B487" si="47">((43514+(2*365))+1)+730</f>
        <v>44975</v>
      </c>
      <c r="C478">
        <v>2</v>
      </c>
      <c r="D478" t="s">
        <v>12</v>
      </c>
    </row>
    <row r="479" spans="1:4" x14ac:dyDescent="0.3">
      <c r="A479" t="s">
        <v>6</v>
      </c>
      <c r="B479" s="1">
        <f t="shared" si="47"/>
        <v>44975</v>
      </c>
      <c r="C479">
        <v>3</v>
      </c>
      <c r="D479" t="s">
        <v>12</v>
      </c>
    </row>
    <row r="480" spans="1:4" x14ac:dyDescent="0.3">
      <c r="A480" t="s">
        <v>7</v>
      </c>
      <c r="B480" s="1">
        <f t="shared" si="47"/>
        <v>44975</v>
      </c>
      <c r="C480">
        <v>8</v>
      </c>
      <c r="D480" t="s">
        <v>12</v>
      </c>
    </row>
    <row r="481" spans="1:4" x14ac:dyDescent="0.3">
      <c r="A481" t="s">
        <v>8</v>
      </c>
      <c r="B481" s="1">
        <f t="shared" si="47"/>
        <v>44975</v>
      </c>
      <c r="C481">
        <v>9</v>
      </c>
      <c r="D481" t="s">
        <v>13</v>
      </c>
    </row>
    <row r="482" spans="1:4" x14ac:dyDescent="0.3">
      <c r="A482" t="s">
        <v>1</v>
      </c>
      <c r="B482" s="1">
        <f t="shared" si="47"/>
        <v>44975</v>
      </c>
      <c r="C482">
        <v>11</v>
      </c>
      <c r="D482" t="s">
        <v>14</v>
      </c>
    </row>
    <row r="483" spans="1:4" x14ac:dyDescent="0.3">
      <c r="A483" t="s">
        <v>2</v>
      </c>
      <c r="B483" s="1">
        <f t="shared" si="47"/>
        <v>44975</v>
      </c>
      <c r="C483">
        <v>4</v>
      </c>
      <c r="D483" t="s">
        <v>13</v>
      </c>
    </row>
    <row r="484" spans="1:4" x14ac:dyDescent="0.3">
      <c r="A484" t="s">
        <v>3</v>
      </c>
      <c r="B484" s="1">
        <f t="shared" si="47"/>
        <v>44975</v>
      </c>
      <c r="C484">
        <v>9</v>
      </c>
      <c r="D484" t="s">
        <v>12</v>
      </c>
    </row>
    <row r="485" spans="1:4" x14ac:dyDescent="0.3">
      <c r="A485" t="s">
        <v>4</v>
      </c>
      <c r="B485" s="1">
        <f t="shared" si="47"/>
        <v>44975</v>
      </c>
      <c r="C485">
        <v>2</v>
      </c>
      <c r="D485" t="s">
        <v>12</v>
      </c>
    </row>
    <row r="486" spans="1:4" x14ac:dyDescent="0.3">
      <c r="A486" t="s">
        <v>5</v>
      </c>
      <c r="B486" s="1">
        <f t="shared" si="47"/>
        <v>44975</v>
      </c>
      <c r="C486">
        <v>1</v>
      </c>
      <c r="D486" t="s">
        <v>13</v>
      </c>
    </row>
    <row r="487" spans="1:4" x14ac:dyDescent="0.3">
      <c r="A487" t="s">
        <v>6</v>
      </c>
      <c r="B487" s="1">
        <f t="shared" si="47"/>
        <v>44975</v>
      </c>
      <c r="C487">
        <v>9</v>
      </c>
      <c r="D487" t="s">
        <v>14</v>
      </c>
    </row>
    <row r="488" spans="1:4" x14ac:dyDescent="0.3">
      <c r="A488" t="s">
        <v>7</v>
      </c>
      <c r="B488" s="1">
        <f t="shared" ref="B488:B497" si="48">((43515+(2*365))+1)+730</f>
        <v>44976</v>
      </c>
      <c r="C488">
        <v>6</v>
      </c>
      <c r="D488" t="s">
        <v>12</v>
      </c>
    </row>
    <row r="489" spans="1:4" x14ac:dyDescent="0.3">
      <c r="A489" t="s">
        <v>8</v>
      </c>
      <c r="B489" s="1">
        <f t="shared" si="48"/>
        <v>44976</v>
      </c>
      <c r="C489">
        <v>2</v>
      </c>
      <c r="D489" t="s">
        <v>13</v>
      </c>
    </row>
    <row r="490" spans="1:4" x14ac:dyDescent="0.3">
      <c r="A490" t="s">
        <v>1</v>
      </c>
      <c r="B490" s="1">
        <f t="shared" si="48"/>
        <v>44976</v>
      </c>
      <c r="C490">
        <v>6</v>
      </c>
      <c r="D490" t="s">
        <v>13</v>
      </c>
    </row>
    <row r="491" spans="1:4" x14ac:dyDescent="0.3">
      <c r="A491" t="s">
        <v>2</v>
      </c>
      <c r="B491" s="1">
        <f t="shared" si="48"/>
        <v>44976</v>
      </c>
      <c r="C491">
        <v>7</v>
      </c>
      <c r="D491" t="s">
        <v>12</v>
      </c>
    </row>
    <row r="492" spans="1:4" x14ac:dyDescent="0.3">
      <c r="A492" t="s">
        <v>3</v>
      </c>
      <c r="B492" s="1">
        <f t="shared" si="48"/>
        <v>44976</v>
      </c>
      <c r="C492">
        <v>2</v>
      </c>
      <c r="D492" t="s">
        <v>11</v>
      </c>
    </row>
    <row r="493" spans="1:4" x14ac:dyDescent="0.3">
      <c r="A493" t="s">
        <v>4</v>
      </c>
      <c r="B493" s="1">
        <f t="shared" si="48"/>
        <v>44976</v>
      </c>
      <c r="C493">
        <v>4</v>
      </c>
      <c r="D493" t="s">
        <v>12</v>
      </c>
    </row>
    <row r="494" spans="1:4" x14ac:dyDescent="0.3">
      <c r="A494" t="s">
        <v>5</v>
      </c>
      <c r="B494" s="1">
        <f t="shared" si="48"/>
        <v>44976</v>
      </c>
      <c r="C494">
        <v>1</v>
      </c>
      <c r="D494" t="s">
        <v>12</v>
      </c>
    </row>
    <row r="495" spans="1:4" x14ac:dyDescent="0.3">
      <c r="A495" t="s">
        <v>6</v>
      </c>
      <c r="B495" s="1">
        <f t="shared" si="48"/>
        <v>44976</v>
      </c>
      <c r="C495">
        <v>10</v>
      </c>
      <c r="D495" t="s">
        <v>12</v>
      </c>
    </row>
    <row r="496" spans="1:4" x14ac:dyDescent="0.3">
      <c r="A496" t="s">
        <v>7</v>
      </c>
      <c r="B496" s="1">
        <f t="shared" si="48"/>
        <v>44976</v>
      </c>
      <c r="C496">
        <v>3</v>
      </c>
      <c r="D496" t="s">
        <v>14</v>
      </c>
    </row>
    <row r="497" spans="1:4" x14ac:dyDescent="0.3">
      <c r="A497" t="s">
        <v>8</v>
      </c>
      <c r="B497" s="1">
        <f t="shared" si="48"/>
        <v>44976</v>
      </c>
      <c r="C497">
        <v>2</v>
      </c>
      <c r="D497" t="s">
        <v>12</v>
      </c>
    </row>
    <row r="498" spans="1:4" x14ac:dyDescent="0.3">
      <c r="A498" t="s">
        <v>1</v>
      </c>
      <c r="B498" s="1">
        <f t="shared" ref="B498:B507" si="49">((43516+(2*365))+1)+730</f>
        <v>44977</v>
      </c>
      <c r="C498">
        <v>11</v>
      </c>
      <c r="D498" t="s">
        <v>12</v>
      </c>
    </row>
    <row r="499" spans="1:4" x14ac:dyDescent="0.3">
      <c r="A499" t="s">
        <v>2</v>
      </c>
      <c r="B499" s="1">
        <f t="shared" si="49"/>
        <v>44977</v>
      </c>
      <c r="C499">
        <v>10</v>
      </c>
      <c r="D499" t="s">
        <v>12</v>
      </c>
    </row>
    <row r="500" spans="1:4" x14ac:dyDescent="0.3">
      <c r="A500" t="s">
        <v>3</v>
      </c>
      <c r="B500" s="1">
        <f t="shared" si="49"/>
        <v>44977</v>
      </c>
      <c r="C500">
        <v>9</v>
      </c>
      <c r="D500" t="s">
        <v>12</v>
      </c>
    </row>
    <row r="501" spans="1:4" x14ac:dyDescent="0.3">
      <c r="A501" t="s">
        <v>4</v>
      </c>
      <c r="B501" s="1">
        <f t="shared" si="49"/>
        <v>44977</v>
      </c>
      <c r="C501">
        <v>6</v>
      </c>
      <c r="D501" t="s">
        <v>11</v>
      </c>
    </row>
    <row r="502" spans="1:4" x14ac:dyDescent="0.3">
      <c r="A502" t="s">
        <v>5</v>
      </c>
      <c r="B502" s="1">
        <f t="shared" si="49"/>
        <v>44977</v>
      </c>
      <c r="C502">
        <v>10</v>
      </c>
      <c r="D502" t="s">
        <v>11</v>
      </c>
    </row>
    <row r="503" spans="1:4" x14ac:dyDescent="0.3">
      <c r="A503" t="s">
        <v>6</v>
      </c>
      <c r="B503" s="1">
        <f t="shared" si="49"/>
        <v>44977</v>
      </c>
      <c r="C503">
        <v>4</v>
      </c>
      <c r="D503" t="s">
        <v>11</v>
      </c>
    </row>
    <row r="504" spans="1:4" x14ac:dyDescent="0.3">
      <c r="A504" t="s">
        <v>7</v>
      </c>
      <c r="B504" s="1">
        <f t="shared" si="49"/>
        <v>44977</v>
      </c>
      <c r="C504">
        <v>8</v>
      </c>
      <c r="D504" t="s">
        <v>13</v>
      </c>
    </row>
    <row r="505" spans="1:4" x14ac:dyDescent="0.3">
      <c r="A505" t="s">
        <v>8</v>
      </c>
      <c r="B505" s="1">
        <f t="shared" si="49"/>
        <v>44977</v>
      </c>
      <c r="C505">
        <v>1</v>
      </c>
      <c r="D505" t="s">
        <v>13</v>
      </c>
    </row>
    <row r="506" spans="1:4" x14ac:dyDescent="0.3">
      <c r="A506" t="s">
        <v>1</v>
      </c>
      <c r="B506" s="1">
        <f t="shared" si="49"/>
        <v>44977</v>
      </c>
      <c r="C506">
        <v>4</v>
      </c>
      <c r="D506" t="s">
        <v>13</v>
      </c>
    </row>
    <row r="507" spans="1:4" x14ac:dyDescent="0.3">
      <c r="A507" t="s">
        <v>2</v>
      </c>
      <c r="B507" s="1">
        <f t="shared" si="49"/>
        <v>44977</v>
      </c>
      <c r="C507">
        <v>5</v>
      </c>
      <c r="D507" t="s">
        <v>12</v>
      </c>
    </row>
    <row r="508" spans="1:4" x14ac:dyDescent="0.3">
      <c r="A508" t="s">
        <v>3</v>
      </c>
      <c r="B508" s="1">
        <f t="shared" ref="B508:B517" si="50">((43517+(2*365))+1)+730</f>
        <v>44978</v>
      </c>
      <c r="C508">
        <v>8</v>
      </c>
      <c r="D508" t="s">
        <v>12</v>
      </c>
    </row>
    <row r="509" spans="1:4" x14ac:dyDescent="0.3">
      <c r="A509" t="s">
        <v>4</v>
      </c>
      <c r="B509" s="1">
        <f t="shared" si="50"/>
        <v>44978</v>
      </c>
      <c r="C509">
        <v>10</v>
      </c>
      <c r="D509" t="s">
        <v>13</v>
      </c>
    </row>
    <row r="510" spans="1:4" x14ac:dyDescent="0.3">
      <c r="A510" t="s">
        <v>5</v>
      </c>
      <c r="B510" s="1">
        <f t="shared" si="50"/>
        <v>44978</v>
      </c>
      <c r="C510">
        <v>4</v>
      </c>
      <c r="D510" t="s">
        <v>12</v>
      </c>
    </row>
    <row r="511" spans="1:4" x14ac:dyDescent="0.3">
      <c r="A511" t="s">
        <v>6</v>
      </c>
      <c r="B511" s="1">
        <f t="shared" si="50"/>
        <v>44978</v>
      </c>
      <c r="C511">
        <v>9</v>
      </c>
      <c r="D511" t="s">
        <v>11</v>
      </c>
    </row>
    <row r="512" spans="1:4" x14ac:dyDescent="0.3">
      <c r="A512" t="s">
        <v>7</v>
      </c>
      <c r="B512" s="1">
        <f t="shared" si="50"/>
        <v>44978</v>
      </c>
      <c r="C512">
        <v>6</v>
      </c>
      <c r="D512" t="s">
        <v>13</v>
      </c>
    </row>
    <row r="513" spans="1:4" x14ac:dyDescent="0.3">
      <c r="A513" t="s">
        <v>8</v>
      </c>
      <c r="B513" s="1">
        <f t="shared" si="50"/>
        <v>44978</v>
      </c>
      <c r="C513">
        <v>3</v>
      </c>
      <c r="D513" t="s">
        <v>12</v>
      </c>
    </row>
    <row r="514" spans="1:4" x14ac:dyDescent="0.3">
      <c r="A514" t="s">
        <v>1</v>
      </c>
      <c r="B514" s="1">
        <f t="shared" si="50"/>
        <v>44978</v>
      </c>
      <c r="C514">
        <v>8</v>
      </c>
      <c r="D514" t="s">
        <v>12</v>
      </c>
    </row>
    <row r="515" spans="1:4" x14ac:dyDescent="0.3">
      <c r="A515" t="s">
        <v>2</v>
      </c>
      <c r="B515" s="1">
        <f t="shared" si="50"/>
        <v>44978</v>
      </c>
      <c r="C515">
        <v>4</v>
      </c>
      <c r="D515" t="s">
        <v>13</v>
      </c>
    </row>
    <row r="516" spans="1:4" x14ac:dyDescent="0.3">
      <c r="A516" t="s">
        <v>3</v>
      </c>
      <c r="B516" s="1">
        <f t="shared" si="50"/>
        <v>44978</v>
      </c>
      <c r="C516">
        <v>4</v>
      </c>
      <c r="D516" t="s">
        <v>14</v>
      </c>
    </row>
    <row r="517" spans="1:4" x14ac:dyDescent="0.3">
      <c r="A517" t="s">
        <v>4</v>
      </c>
      <c r="B517" s="1">
        <f t="shared" si="50"/>
        <v>44978</v>
      </c>
      <c r="C517">
        <v>9</v>
      </c>
      <c r="D517" t="s">
        <v>12</v>
      </c>
    </row>
    <row r="518" spans="1:4" x14ac:dyDescent="0.3">
      <c r="A518" t="s">
        <v>5</v>
      </c>
      <c r="B518" s="1">
        <f t="shared" ref="B518:B527" si="51">((43518+(2*365))+1)+730</f>
        <v>44979</v>
      </c>
      <c r="C518">
        <v>2</v>
      </c>
      <c r="D518" t="s">
        <v>12</v>
      </c>
    </row>
    <row r="519" spans="1:4" x14ac:dyDescent="0.3">
      <c r="A519" t="s">
        <v>6</v>
      </c>
      <c r="B519" s="1">
        <f t="shared" si="51"/>
        <v>44979</v>
      </c>
      <c r="C519">
        <v>1</v>
      </c>
      <c r="D519" t="s">
        <v>13</v>
      </c>
    </row>
    <row r="520" spans="1:4" x14ac:dyDescent="0.3">
      <c r="A520" t="s">
        <v>7</v>
      </c>
      <c r="B520" s="1">
        <f t="shared" si="51"/>
        <v>44979</v>
      </c>
      <c r="C520">
        <v>7</v>
      </c>
      <c r="D520" t="s">
        <v>11</v>
      </c>
    </row>
    <row r="521" spans="1:4" x14ac:dyDescent="0.3">
      <c r="A521" t="s">
        <v>8</v>
      </c>
      <c r="B521" s="1">
        <f t="shared" si="51"/>
        <v>44979</v>
      </c>
      <c r="C521">
        <v>6</v>
      </c>
      <c r="D521" t="s">
        <v>13</v>
      </c>
    </row>
    <row r="522" spans="1:4" x14ac:dyDescent="0.3">
      <c r="A522" t="s">
        <v>1</v>
      </c>
      <c r="B522" s="1">
        <f t="shared" si="51"/>
        <v>44979</v>
      </c>
      <c r="C522">
        <v>5</v>
      </c>
      <c r="D522" t="s">
        <v>14</v>
      </c>
    </row>
    <row r="523" spans="1:4" x14ac:dyDescent="0.3">
      <c r="A523" t="s">
        <v>2</v>
      </c>
      <c r="B523" s="1">
        <f t="shared" si="51"/>
        <v>44979</v>
      </c>
      <c r="C523">
        <v>10</v>
      </c>
      <c r="D523" t="s">
        <v>11</v>
      </c>
    </row>
    <row r="524" spans="1:4" x14ac:dyDescent="0.3">
      <c r="A524" t="s">
        <v>3</v>
      </c>
      <c r="B524" s="1">
        <f t="shared" si="51"/>
        <v>44979</v>
      </c>
      <c r="C524">
        <v>4</v>
      </c>
      <c r="D524" t="s">
        <v>14</v>
      </c>
    </row>
    <row r="525" spans="1:4" x14ac:dyDescent="0.3">
      <c r="A525" t="s">
        <v>4</v>
      </c>
      <c r="B525" s="1">
        <f t="shared" si="51"/>
        <v>44979</v>
      </c>
      <c r="C525">
        <v>5</v>
      </c>
      <c r="D525" t="s">
        <v>13</v>
      </c>
    </row>
    <row r="526" spans="1:4" x14ac:dyDescent="0.3">
      <c r="A526" t="s">
        <v>5</v>
      </c>
      <c r="B526" s="1">
        <f t="shared" si="51"/>
        <v>44979</v>
      </c>
      <c r="C526">
        <v>6</v>
      </c>
      <c r="D526" t="s">
        <v>12</v>
      </c>
    </row>
    <row r="527" spans="1:4" x14ac:dyDescent="0.3">
      <c r="A527" t="s">
        <v>6</v>
      </c>
      <c r="B527" s="1">
        <f t="shared" si="51"/>
        <v>44979</v>
      </c>
      <c r="C527">
        <v>8</v>
      </c>
      <c r="D527" t="s">
        <v>13</v>
      </c>
    </row>
    <row r="528" spans="1:4" x14ac:dyDescent="0.3">
      <c r="A528" t="s">
        <v>7</v>
      </c>
      <c r="B528" s="1">
        <f t="shared" ref="B528:B537" si="52">((43519+(2*365))+1)+730</f>
        <v>44980</v>
      </c>
      <c r="C528">
        <v>8</v>
      </c>
      <c r="D528" t="s">
        <v>11</v>
      </c>
    </row>
    <row r="529" spans="1:4" x14ac:dyDescent="0.3">
      <c r="A529" t="s">
        <v>8</v>
      </c>
      <c r="B529" s="1">
        <f t="shared" si="52"/>
        <v>44980</v>
      </c>
      <c r="C529">
        <v>8</v>
      </c>
      <c r="D529" t="s">
        <v>12</v>
      </c>
    </row>
    <row r="530" spans="1:4" x14ac:dyDescent="0.3">
      <c r="A530" t="s">
        <v>1</v>
      </c>
      <c r="B530" s="1">
        <f t="shared" si="52"/>
        <v>44980</v>
      </c>
      <c r="C530">
        <v>4</v>
      </c>
      <c r="D530" t="s">
        <v>14</v>
      </c>
    </row>
    <row r="531" spans="1:4" x14ac:dyDescent="0.3">
      <c r="A531" t="s">
        <v>2</v>
      </c>
      <c r="B531" s="1">
        <f t="shared" si="52"/>
        <v>44980</v>
      </c>
      <c r="C531">
        <v>1</v>
      </c>
      <c r="D531" t="s">
        <v>11</v>
      </c>
    </row>
    <row r="532" spans="1:4" x14ac:dyDescent="0.3">
      <c r="A532" t="s">
        <v>3</v>
      </c>
      <c r="B532" s="1">
        <f t="shared" si="52"/>
        <v>44980</v>
      </c>
      <c r="C532">
        <v>4</v>
      </c>
      <c r="D532" t="s">
        <v>12</v>
      </c>
    </row>
    <row r="533" spans="1:4" x14ac:dyDescent="0.3">
      <c r="A533" t="s">
        <v>4</v>
      </c>
      <c r="B533" s="1">
        <f t="shared" si="52"/>
        <v>44980</v>
      </c>
      <c r="C533">
        <v>2</v>
      </c>
      <c r="D533" t="s">
        <v>12</v>
      </c>
    </row>
    <row r="534" spans="1:4" x14ac:dyDescent="0.3">
      <c r="A534" t="s">
        <v>5</v>
      </c>
      <c r="B534" s="1">
        <f t="shared" si="52"/>
        <v>44980</v>
      </c>
      <c r="C534">
        <v>5</v>
      </c>
      <c r="D534" t="s">
        <v>13</v>
      </c>
    </row>
    <row r="535" spans="1:4" x14ac:dyDescent="0.3">
      <c r="A535" t="s">
        <v>6</v>
      </c>
      <c r="B535" s="1">
        <f t="shared" si="52"/>
        <v>44980</v>
      </c>
      <c r="C535">
        <v>6</v>
      </c>
      <c r="D535" t="s">
        <v>12</v>
      </c>
    </row>
    <row r="536" spans="1:4" x14ac:dyDescent="0.3">
      <c r="A536" t="s">
        <v>7</v>
      </c>
      <c r="B536" s="1">
        <f t="shared" si="52"/>
        <v>44980</v>
      </c>
      <c r="C536">
        <v>7</v>
      </c>
      <c r="D536" t="s">
        <v>13</v>
      </c>
    </row>
    <row r="537" spans="1:4" x14ac:dyDescent="0.3">
      <c r="A537" t="s">
        <v>8</v>
      </c>
      <c r="B537" s="1">
        <f t="shared" si="52"/>
        <v>44980</v>
      </c>
      <c r="C537">
        <v>10</v>
      </c>
      <c r="D537" t="s">
        <v>14</v>
      </c>
    </row>
    <row r="538" spans="1:4" x14ac:dyDescent="0.3">
      <c r="A538" t="s">
        <v>1</v>
      </c>
      <c r="B538" s="1">
        <f t="shared" ref="B538:B547" si="53">((43520+(2*365))+1)+730</f>
        <v>44981</v>
      </c>
      <c r="C538">
        <v>4</v>
      </c>
      <c r="D538" t="s">
        <v>12</v>
      </c>
    </row>
    <row r="539" spans="1:4" x14ac:dyDescent="0.3">
      <c r="A539" t="s">
        <v>2</v>
      </c>
      <c r="B539" s="1">
        <f t="shared" si="53"/>
        <v>44981</v>
      </c>
      <c r="C539">
        <v>9</v>
      </c>
      <c r="D539" t="s">
        <v>12</v>
      </c>
    </row>
    <row r="540" spans="1:4" x14ac:dyDescent="0.3">
      <c r="A540" t="s">
        <v>3</v>
      </c>
      <c r="B540" s="1">
        <f t="shared" si="53"/>
        <v>44981</v>
      </c>
      <c r="C540">
        <v>9</v>
      </c>
      <c r="D540" t="s">
        <v>11</v>
      </c>
    </row>
    <row r="541" spans="1:4" x14ac:dyDescent="0.3">
      <c r="A541" t="s">
        <v>4</v>
      </c>
      <c r="B541" s="1">
        <f t="shared" si="53"/>
        <v>44981</v>
      </c>
      <c r="C541">
        <v>7</v>
      </c>
      <c r="D541" t="s">
        <v>12</v>
      </c>
    </row>
    <row r="542" spans="1:4" x14ac:dyDescent="0.3">
      <c r="A542" t="s">
        <v>5</v>
      </c>
      <c r="B542" s="1">
        <f t="shared" si="53"/>
        <v>44981</v>
      </c>
      <c r="C542">
        <v>8</v>
      </c>
      <c r="D542" t="s">
        <v>12</v>
      </c>
    </row>
    <row r="543" spans="1:4" x14ac:dyDescent="0.3">
      <c r="A543" t="s">
        <v>6</v>
      </c>
      <c r="B543" s="1">
        <f t="shared" si="53"/>
        <v>44981</v>
      </c>
      <c r="C543">
        <v>4</v>
      </c>
      <c r="D543" t="s">
        <v>13</v>
      </c>
    </row>
    <row r="544" spans="1:4" x14ac:dyDescent="0.3">
      <c r="A544" t="s">
        <v>7</v>
      </c>
      <c r="B544" s="1">
        <f t="shared" si="53"/>
        <v>44981</v>
      </c>
      <c r="C544">
        <v>6</v>
      </c>
      <c r="D544" t="s">
        <v>12</v>
      </c>
    </row>
    <row r="545" spans="1:4" x14ac:dyDescent="0.3">
      <c r="A545" t="s">
        <v>8</v>
      </c>
      <c r="B545" s="1">
        <f t="shared" si="53"/>
        <v>44981</v>
      </c>
      <c r="C545">
        <v>10</v>
      </c>
      <c r="D545" t="s">
        <v>12</v>
      </c>
    </row>
    <row r="546" spans="1:4" x14ac:dyDescent="0.3">
      <c r="A546" t="s">
        <v>1</v>
      </c>
      <c r="B546" s="1">
        <f t="shared" si="53"/>
        <v>44981</v>
      </c>
      <c r="C546">
        <v>6</v>
      </c>
      <c r="D546" t="s">
        <v>11</v>
      </c>
    </row>
    <row r="547" spans="1:4" x14ac:dyDescent="0.3">
      <c r="A547" t="s">
        <v>2</v>
      </c>
      <c r="B547" s="1">
        <f t="shared" si="53"/>
        <v>44981</v>
      </c>
      <c r="C547">
        <v>8</v>
      </c>
      <c r="D547" t="s">
        <v>12</v>
      </c>
    </row>
    <row r="548" spans="1:4" x14ac:dyDescent="0.3">
      <c r="A548" t="s">
        <v>3</v>
      </c>
      <c r="B548" s="1">
        <f t="shared" ref="B548:B557" si="54">((43521+(2*365))+1)+730</f>
        <v>44982</v>
      </c>
      <c r="C548">
        <v>0</v>
      </c>
      <c r="D548" t="s">
        <v>13</v>
      </c>
    </row>
    <row r="549" spans="1:4" x14ac:dyDescent="0.3">
      <c r="A549" t="s">
        <v>4</v>
      </c>
      <c r="B549" s="1">
        <f t="shared" si="54"/>
        <v>44982</v>
      </c>
      <c r="C549">
        <v>1</v>
      </c>
      <c r="D549" t="s">
        <v>12</v>
      </c>
    </row>
    <row r="550" spans="1:4" x14ac:dyDescent="0.3">
      <c r="A550" t="s">
        <v>5</v>
      </c>
      <c r="B550" s="1">
        <f t="shared" si="54"/>
        <v>44982</v>
      </c>
      <c r="C550">
        <v>3</v>
      </c>
      <c r="D550" t="s">
        <v>12</v>
      </c>
    </row>
    <row r="551" spans="1:4" x14ac:dyDescent="0.3">
      <c r="A551" t="s">
        <v>6</v>
      </c>
      <c r="B551" s="1">
        <f t="shared" si="54"/>
        <v>44982</v>
      </c>
      <c r="C551">
        <v>8</v>
      </c>
      <c r="D551" t="s">
        <v>11</v>
      </c>
    </row>
    <row r="552" spans="1:4" x14ac:dyDescent="0.3">
      <c r="A552" t="s">
        <v>7</v>
      </c>
      <c r="B552" s="1">
        <f t="shared" si="54"/>
        <v>44982</v>
      </c>
      <c r="C552">
        <v>4</v>
      </c>
      <c r="D552" t="s">
        <v>11</v>
      </c>
    </row>
    <row r="553" spans="1:4" x14ac:dyDescent="0.3">
      <c r="A553" t="s">
        <v>8</v>
      </c>
      <c r="B553" s="1">
        <f t="shared" si="54"/>
        <v>44982</v>
      </c>
      <c r="C553">
        <v>3</v>
      </c>
      <c r="D553" t="s">
        <v>12</v>
      </c>
    </row>
    <row r="554" spans="1:4" x14ac:dyDescent="0.3">
      <c r="A554" t="s">
        <v>1</v>
      </c>
      <c r="B554" s="1">
        <f t="shared" si="54"/>
        <v>44982</v>
      </c>
      <c r="C554">
        <v>6</v>
      </c>
      <c r="D554" t="s">
        <v>11</v>
      </c>
    </row>
    <row r="555" spans="1:4" x14ac:dyDescent="0.3">
      <c r="A555" t="s">
        <v>2</v>
      </c>
      <c r="B555" s="1">
        <f t="shared" si="54"/>
        <v>44982</v>
      </c>
      <c r="C555">
        <v>1</v>
      </c>
      <c r="D555" t="s">
        <v>12</v>
      </c>
    </row>
    <row r="556" spans="1:4" x14ac:dyDescent="0.3">
      <c r="A556" t="s">
        <v>3</v>
      </c>
      <c r="B556" s="1">
        <f t="shared" si="54"/>
        <v>44982</v>
      </c>
      <c r="C556">
        <v>8</v>
      </c>
      <c r="D556" t="s">
        <v>11</v>
      </c>
    </row>
    <row r="557" spans="1:4" x14ac:dyDescent="0.3">
      <c r="A557" t="s">
        <v>4</v>
      </c>
      <c r="B557" s="1">
        <f t="shared" si="54"/>
        <v>44982</v>
      </c>
      <c r="C557">
        <v>9</v>
      </c>
      <c r="D557" t="s">
        <v>13</v>
      </c>
    </row>
    <row r="558" spans="1:4" x14ac:dyDescent="0.3">
      <c r="A558" t="s">
        <v>5</v>
      </c>
      <c r="B558" s="1">
        <f t="shared" ref="B558:B567" si="55">((43522+(2*365))+1)+730</f>
        <v>44983</v>
      </c>
      <c r="C558">
        <v>7</v>
      </c>
      <c r="D558" t="s">
        <v>12</v>
      </c>
    </row>
    <row r="559" spans="1:4" x14ac:dyDescent="0.3">
      <c r="A559" t="s">
        <v>6</v>
      </c>
      <c r="B559" s="1">
        <f t="shared" si="55"/>
        <v>44983</v>
      </c>
      <c r="C559">
        <v>5</v>
      </c>
      <c r="D559" t="s">
        <v>11</v>
      </c>
    </row>
    <row r="560" spans="1:4" x14ac:dyDescent="0.3">
      <c r="A560" t="s">
        <v>7</v>
      </c>
      <c r="B560" s="1">
        <f t="shared" si="55"/>
        <v>44983</v>
      </c>
      <c r="C560">
        <v>10</v>
      </c>
      <c r="D560" t="s">
        <v>12</v>
      </c>
    </row>
    <row r="561" spans="1:4" x14ac:dyDescent="0.3">
      <c r="A561" t="s">
        <v>8</v>
      </c>
      <c r="B561" s="1">
        <f t="shared" si="55"/>
        <v>44983</v>
      </c>
      <c r="C561">
        <v>7</v>
      </c>
      <c r="D561" t="s">
        <v>12</v>
      </c>
    </row>
    <row r="562" spans="1:4" x14ac:dyDescent="0.3">
      <c r="A562" t="s">
        <v>1</v>
      </c>
      <c r="B562" s="1">
        <f t="shared" si="55"/>
        <v>44983</v>
      </c>
      <c r="C562">
        <v>12</v>
      </c>
      <c r="D562" t="s">
        <v>14</v>
      </c>
    </row>
    <row r="563" spans="1:4" x14ac:dyDescent="0.3">
      <c r="A563" t="s">
        <v>2</v>
      </c>
      <c r="B563" s="1">
        <f t="shared" si="55"/>
        <v>44983</v>
      </c>
      <c r="C563">
        <v>8</v>
      </c>
      <c r="D563" t="s">
        <v>14</v>
      </c>
    </row>
    <row r="564" spans="1:4" x14ac:dyDescent="0.3">
      <c r="A564" t="s">
        <v>3</v>
      </c>
      <c r="B564" s="1">
        <f t="shared" si="55"/>
        <v>44983</v>
      </c>
      <c r="C564">
        <v>7</v>
      </c>
      <c r="D564" t="s">
        <v>11</v>
      </c>
    </row>
    <row r="565" spans="1:4" x14ac:dyDescent="0.3">
      <c r="A565" t="s">
        <v>4</v>
      </c>
      <c r="B565" s="1">
        <f t="shared" si="55"/>
        <v>44983</v>
      </c>
      <c r="C565">
        <v>3</v>
      </c>
      <c r="D565" t="s">
        <v>12</v>
      </c>
    </row>
    <row r="566" spans="1:4" x14ac:dyDescent="0.3">
      <c r="A566" t="s">
        <v>5</v>
      </c>
      <c r="B566" s="1">
        <f t="shared" si="55"/>
        <v>44983</v>
      </c>
      <c r="C566">
        <v>5</v>
      </c>
      <c r="D566" t="s">
        <v>12</v>
      </c>
    </row>
    <row r="567" spans="1:4" x14ac:dyDescent="0.3">
      <c r="A567" t="s">
        <v>6</v>
      </c>
      <c r="B567" s="1">
        <f t="shared" si="55"/>
        <v>44983</v>
      </c>
      <c r="C567">
        <v>5</v>
      </c>
      <c r="D567" t="s">
        <v>12</v>
      </c>
    </row>
    <row r="568" spans="1:4" x14ac:dyDescent="0.3">
      <c r="A568" t="s">
        <v>7</v>
      </c>
      <c r="B568" s="1">
        <f t="shared" ref="B568:B577" si="56">((43523+(2*365))+1)+730</f>
        <v>44984</v>
      </c>
      <c r="C568">
        <v>2</v>
      </c>
      <c r="D568" t="s">
        <v>11</v>
      </c>
    </row>
    <row r="569" spans="1:4" x14ac:dyDescent="0.3">
      <c r="A569" t="s">
        <v>8</v>
      </c>
      <c r="B569" s="1">
        <f t="shared" si="56"/>
        <v>44984</v>
      </c>
      <c r="C569">
        <v>3</v>
      </c>
      <c r="D569" t="s">
        <v>12</v>
      </c>
    </row>
    <row r="570" spans="1:4" x14ac:dyDescent="0.3">
      <c r="A570" t="s">
        <v>1</v>
      </c>
      <c r="B570" s="1">
        <f t="shared" si="56"/>
        <v>44984</v>
      </c>
      <c r="C570">
        <v>5</v>
      </c>
      <c r="D570" t="s">
        <v>13</v>
      </c>
    </row>
    <row r="571" spans="1:4" x14ac:dyDescent="0.3">
      <c r="A571" t="s">
        <v>2</v>
      </c>
      <c r="B571" s="1">
        <f t="shared" si="56"/>
        <v>44984</v>
      </c>
      <c r="C571">
        <v>6</v>
      </c>
      <c r="D571" t="s">
        <v>12</v>
      </c>
    </row>
    <row r="572" spans="1:4" x14ac:dyDescent="0.3">
      <c r="A572" t="s">
        <v>3</v>
      </c>
      <c r="B572" s="1">
        <f t="shared" si="56"/>
        <v>44984</v>
      </c>
      <c r="C572">
        <v>7</v>
      </c>
      <c r="D572" t="s">
        <v>12</v>
      </c>
    </row>
    <row r="573" spans="1:4" x14ac:dyDescent="0.3">
      <c r="A573" t="s">
        <v>4</v>
      </c>
      <c r="B573" s="1">
        <f t="shared" si="56"/>
        <v>44984</v>
      </c>
      <c r="C573">
        <v>7</v>
      </c>
      <c r="D573" t="s">
        <v>12</v>
      </c>
    </row>
    <row r="574" spans="1:4" x14ac:dyDescent="0.3">
      <c r="A574" t="s">
        <v>5</v>
      </c>
      <c r="B574" s="1">
        <f t="shared" si="56"/>
        <v>44984</v>
      </c>
      <c r="C574">
        <v>1</v>
      </c>
      <c r="D574" t="s">
        <v>13</v>
      </c>
    </row>
    <row r="575" spans="1:4" x14ac:dyDescent="0.3">
      <c r="A575" t="s">
        <v>6</v>
      </c>
      <c r="B575" s="1">
        <f t="shared" si="56"/>
        <v>44984</v>
      </c>
      <c r="C575">
        <v>8</v>
      </c>
      <c r="D575" t="s">
        <v>14</v>
      </c>
    </row>
    <row r="576" spans="1:4" x14ac:dyDescent="0.3">
      <c r="A576" t="s">
        <v>7</v>
      </c>
      <c r="B576" s="1">
        <f t="shared" si="56"/>
        <v>44984</v>
      </c>
      <c r="C576">
        <v>9</v>
      </c>
      <c r="D576" t="s">
        <v>12</v>
      </c>
    </row>
    <row r="577" spans="1:4" x14ac:dyDescent="0.3">
      <c r="A577" t="s">
        <v>8</v>
      </c>
      <c r="B577" s="1">
        <f t="shared" si="56"/>
        <v>44984</v>
      </c>
      <c r="C577">
        <v>5</v>
      </c>
      <c r="D577" t="s">
        <v>14</v>
      </c>
    </row>
    <row r="578" spans="1:4" x14ac:dyDescent="0.3">
      <c r="A578" t="s">
        <v>1</v>
      </c>
      <c r="B578" s="1">
        <f t="shared" ref="B578:B597" si="57">((43524+(2*365))+1)+730</f>
        <v>44985</v>
      </c>
      <c r="C578">
        <v>6</v>
      </c>
      <c r="D578" t="s">
        <v>11</v>
      </c>
    </row>
    <row r="579" spans="1:4" x14ac:dyDescent="0.3">
      <c r="A579" t="s">
        <v>2</v>
      </c>
      <c r="B579" s="1">
        <f t="shared" si="57"/>
        <v>44985</v>
      </c>
      <c r="C579">
        <v>6</v>
      </c>
      <c r="D579" t="s">
        <v>12</v>
      </c>
    </row>
    <row r="580" spans="1:4" x14ac:dyDescent="0.3">
      <c r="A580" t="s">
        <v>3</v>
      </c>
      <c r="B580" s="1">
        <f t="shared" si="57"/>
        <v>44985</v>
      </c>
      <c r="C580">
        <v>2</v>
      </c>
      <c r="D580" t="s">
        <v>13</v>
      </c>
    </row>
    <row r="581" spans="1:4" x14ac:dyDescent="0.3">
      <c r="A581" t="s">
        <v>4</v>
      </c>
      <c r="B581" s="1">
        <f t="shared" si="57"/>
        <v>44985</v>
      </c>
      <c r="C581">
        <v>2</v>
      </c>
      <c r="D581" t="s">
        <v>13</v>
      </c>
    </row>
    <row r="582" spans="1:4" x14ac:dyDescent="0.3">
      <c r="A582" t="s">
        <v>5</v>
      </c>
      <c r="B582" s="1">
        <f t="shared" si="57"/>
        <v>44985</v>
      </c>
      <c r="C582">
        <v>7</v>
      </c>
      <c r="D582" t="s">
        <v>14</v>
      </c>
    </row>
    <row r="583" spans="1:4" x14ac:dyDescent="0.3">
      <c r="A583" t="s">
        <v>6</v>
      </c>
      <c r="B583" s="1">
        <f t="shared" si="57"/>
        <v>44985</v>
      </c>
      <c r="C583">
        <v>8</v>
      </c>
      <c r="D583" t="s">
        <v>12</v>
      </c>
    </row>
    <row r="584" spans="1:4" x14ac:dyDescent="0.3">
      <c r="A584" t="s">
        <v>7</v>
      </c>
      <c r="B584" s="1">
        <f t="shared" si="57"/>
        <v>44985</v>
      </c>
      <c r="C584">
        <v>3</v>
      </c>
      <c r="D584" t="s">
        <v>12</v>
      </c>
    </row>
    <row r="585" spans="1:4" x14ac:dyDescent="0.3">
      <c r="A585" t="s">
        <v>8</v>
      </c>
      <c r="B585" s="1">
        <f t="shared" si="57"/>
        <v>44985</v>
      </c>
      <c r="C585">
        <v>3</v>
      </c>
      <c r="D585" t="s">
        <v>14</v>
      </c>
    </row>
    <row r="586" spans="1:4" x14ac:dyDescent="0.3">
      <c r="A586" t="s">
        <v>1</v>
      </c>
      <c r="B586" s="1">
        <f t="shared" si="57"/>
        <v>44985</v>
      </c>
      <c r="C586">
        <v>6</v>
      </c>
      <c r="D586" t="s">
        <v>12</v>
      </c>
    </row>
    <row r="587" spans="1:4" x14ac:dyDescent="0.3">
      <c r="A587" t="s">
        <v>2</v>
      </c>
      <c r="B587" s="1">
        <f t="shared" si="57"/>
        <v>44985</v>
      </c>
      <c r="C587">
        <v>4</v>
      </c>
      <c r="D587" t="s">
        <v>13</v>
      </c>
    </row>
    <row r="588" spans="1:4" x14ac:dyDescent="0.3">
      <c r="A588" t="s">
        <v>3</v>
      </c>
      <c r="B588" s="1">
        <f t="shared" si="57"/>
        <v>44985</v>
      </c>
      <c r="C588">
        <v>5</v>
      </c>
      <c r="D588" t="s">
        <v>11</v>
      </c>
    </row>
    <row r="589" spans="1:4" x14ac:dyDescent="0.3">
      <c r="A589" t="s">
        <v>4</v>
      </c>
      <c r="B589" s="1">
        <f t="shared" si="57"/>
        <v>44985</v>
      </c>
      <c r="C589">
        <v>7</v>
      </c>
      <c r="D589" t="s">
        <v>14</v>
      </c>
    </row>
    <row r="590" spans="1:4" x14ac:dyDescent="0.3">
      <c r="A590" t="s">
        <v>5</v>
      </c>
      <c r="B590" s="1">
        <f t="shared" si="57"/>
        <v>44985</v>
      </c>
      <c r="C590">
        <v>10</v>
      </c>
      <c r="D590" t="s">
        <v>13</v>
      </c>
    </row>
    <row r="591" spans="1:4" x14ac:dyDescent="0.3">
      <c r="A591" t="s">
        <v>6</v>
      </c>
      <c r="B591" s="1">
        <f t="shared" si="57"/>
        <v>44985</v>
      </c>
      <c r="C591">
        <v>2</v>
      </c>
      <c r="D591" t="s">
        <v>12</v>
      </c>
    </row>
    <row r="592" spans="1:4" x14ac:dyDescent="0.3">
      <c r="A592" t="s">
        <v>7</v>
      </c>
      <c r="B592" s="1">
        <f t="shared" si="57"/>
        <v>44985</v>
      </c>
      <c r="C592">
        <v>2</v>
      </c>
      <c r="D592" t="s">
        <v>12</v>
      </c>
    </row>
    <row r="593" spans="1:4" x14ac:dyDescent="0.3">
      <c r="A593" t="s">
        <v>8</v>
      </c>
      <c r="B593" s="1">
        <f t="shared" si="57"/>
        <v>44985</v>
      </c>
      <c r="C593">
        <v>3</v>
      </c>
      <c r="D593" t="s">
        <v>12</v>
      </c>
    </row>
    <row r="594" spans="1:4" x14ac:dyDescent="0.3">
      <c r="A594" t="s">
        <v>1</v>
      </c>
      <c r="B594" s="1">
        <f t="shared" si="57"/>
        <v>44985</v>
      </c>
      <c r="C594">
        <v>5</v>
      </c>
      <c r="D594" t="s">
        <v>12</v>
      </c>
    </row>
    <row r="595" spans="1:4" x14ac:dyDescent="0.3">
      <c r="A595" t="s">
        <v>2</v>
      </c>
      <c r="B595" s="1">
        <f t="shared" si="57"/>
        <v>44985</v>
      </c>
      <c r="C595">
        <v>5</v>
      </c>
      <c r="D595" t="s">
        <v>12</v>
      </c>
    </row>
    <row r="596" spans="1:4" x14ac:dyDescent="0.3">
      <c r="A596" t="s">
        <v>3</v>
      </c>
      <c r="B596" s="1">
        <f t="shared" si="57"/>
        <v>44985</v>
      </c>
      <c r="C596">
        <v>7</v>
      </c>
      <c r="D596" t="s">
        <v>11</v>
      </c>
    </row>
    <row r="597" spans="1:4" x14ac:dyDescent="0.3">
      <c r="A597" t="s">
        <v>4</v>
      </c>
      <c r="B597" s="1">
        <f t="shared" si="57"/>
        <v>44985</v>
      </c>
      <c r="C597">
        <v>3</v>
      </c>
      <c r="D597" t="s">
        <v>11</v>
      </c>
    </row>
    <row r="598" spans="1:4" x14ac:dyDescent="0.3">
      <c r="A598" t="s">
        <v>5</v>
      </c>
      <c r="B598" s="1">
        <f t="shared" ref="B598:B607" si="58">((43525+(2*365))+1)+730</f>
        <v>44986</v>
      </c>
      <c r="C598">
        <v>6</v>
      </c>
      <c r="D598" t="s">
        <v>14</v>
      </c>
    </row>
    <row r="599" spans="1:4" x14ac:dyDescent="0.3">
      <c r="A599" t="s">
        <v>6</v>
      </c>
      <c r="B599" s="1">
        <f t="shared" si="58"/>
        <v>44986</v>
      </c>
      <c r="C599">
        <v>5</v>
      </c>
      <c r="D599" t="s">
        <v>11</v>
      </c>
    </row>
    <row r="600" spans="1:4" x14ac:dyDescent="0.3">
      <c r="A600" t="s">
        <v>7</v>
      </c>
      <c r="B600" s="1">
        <f t="shared" si="58"/>
        <v>44986</v>
      </c>
      <c r="C600">
        <v>1</v>
      </c>
      <c r="D600" t="s">
        <v>12</v>
      </c>
    </row>
    <row r="601" spans="1:4" x14ac:dyDescent="0.3">
      <c r="A601" t="s">
        <v>8</v>
      </c>
      <c r="B601" s="1">
        <f t="shared" si="58"/>
        <v>44986</v>
      </c>
      <c r="C601">
        <v>3</v>
      </c>
      <c r="D601" t="s">
        <v>12</v>
      </c>
    </row>
    <row r="602" spans="1:4" x14ac:dyDescent="0.3">
      <c r="A602" t="s">
        <v>1</v>
      </c>
      <c r="B602" s="1">
        <f t="shared" si="58"/>
        <v>44986</v>
      </c>
      <c r="C602">
        <v>10</v>
      </c>
      <c r="D602" t="s">
        <v>12</v>
      </c>
    </row>
    <row r="603" spans="1:4" x14ac:dyDescent="0.3">
      <c r="A603" t="s">
        <v>2</v>
      </c>
      <c r="B603" s="1">
        <f t="shared" si="58"/>
        <v>44986</v>
      </c>
      <c r="C603">
        <v>1</v>
      </c>
      <c r="D603" t="s">
        <v>12</v>
      </c>
    </row>
    <row r="604" spans="1:4" x14ac:dyDescent="0.3">
      <c r="A604" t="s">
        <v>3</v>
      </c>
      <c r="B604" s="1">
        <f t="shared" si="58"/>
        <v>44986</v>
      </c>
      <c r="C604">
        <v>9</v>
      </c>
      <c r="D604" t="s">
        <v>12</v>
      </c>
    </row>
    <row r="605" spans="1:4" x14ac:dyDescent="0.3">
      <c r="A605" t="s">
        <v>4</v>
      </c>
      <c r="B605" s="1">
        <f t="shared" si="58"/>
        <v>44986</v>
      </c>
      <c r="C605">
        <v>10</v>
      </c>
      <c r="D605" t="s">
        <v>12</v>
      </c>
    </row>
    <row r="606" spans="1:4" x14ac:dyDescent="0.3">
      <c r="A606" t="s">
        <v>5</v>
      </c>
      <c r="B606" s="1">
        <f t="shared" si="58"/>
        <v>44986</v>
      </c>
      <c r="C606">
        <v>7</v>
      </c>
      <c r="D606" t="s">
        <v>12</v>
      </c>
    </row>
    <row r="607" spans="1:4" x14ac:dyDescent="0.3">
      <c r="A607" t="s">
        <v>6</v>
      </c>
      <c r="B607" s="1">
        <f t="shared" si="58"/>
        <v>44986</v>
      </c>
      <c r="C607">
        <v>2</v>
      </c>
      <c r="D607" t="s">
        <v>14</v>
      </c>
    </row>
    <row r="608" spans="1:4" x14ac:dyDescent="0.3">
      <c r="A608" t="s">
        <v>7</v>
      </c>
      <c r="B608" s="1">
        <f t="shared" ref="B608:B617" si="59">((43526+(2*365))+1)+730</f>
        <v>44987</v>
      </c>
      <c r="C608">
        <v>5</v>
      </c>
      <c r="D608" t="s">
        <v>12</v>
      </c>
    </row>
    <row r="609" spans="1:4" x14ac:dyDescent="0.3">
      <c r="A609" t="s">
        <v>8</v>
      </c>
      <c r="B609" s="1">
        <f t="shared" si="59"/>
        <v>44987</v>
      </c>
      <c r="C609">
        <v>3</v>
      </c>
      <c r="D609" t="s">
        <v>12</v>
      </c>
    </row>
    <row r="610" spans="1:4" x14ac:dyDescent="0.3">
      <c r="A610" t="s">
        <v>1</v>
      </c>
      <c r="B610" s="1">
        <f t="shared" si="59"/>
        <v>44987</v>
      </c>
      <c r="C610">
        <v>8</v>
      </c>
      <c r="D610" t="s">
        <v>11</v>
      </c>
    </row>
    <row r="611" spans="1:4" x14ac:dyDescent="0.3">
      <c r="A611" t="s">
        <v>2</v>
      </c>
      <c r="B611" s="1">
        <f t="shared" si="59"/>
        <v>44987</v>
      </c>
      <c r="C611">
        <v>3</v>
      </c>
      <c r="D611" t="s">
        <v>14</v>
      </c>
    </row>
    <row r="612" spans="1:4" x14ac:dyDescent="0.3">
      <c r="A612" t="s">
        <v>3</v>
      </c>
      <c r="B612" s="1">
        <f t="shared" si="59"/>
        <v>44987</v>
      </c>
      <c r="C612">
        <v>4</v>
      </c>
      <c r="D612" t="s">
        <v>12</v>
      </c>
    </row>
    <row r="613" spans="1:4" x14ac:dyDescent="0.3">
      <c r="A613" t="s">
        <v>4</v>
      </c>
      <c r="B613" s="1">
        <f t="shared" si="59"/>
        <v>44987</v>
      </c>
      <c r="C613">
        <v>7</v>
      </c>
      <c r="D613" t="s">
        <v>11</v>
      </c>
    </row>
    <row r="614" spans="1:4" x14ac:dyDescent="0.3">
      <c r="A614" t="s">
        <v>5</v>
      </c>
      <c r="B614" s="1">
        <f t="shared" si="59"/>
        <v>44987</v>
      </c>
      <c r="C614">
        <v>10</v>
      </c>
      <c r="D614" t="s">
        <v>11</v>
      </c>
    </row>
    <row r="615" spans="1:4" x14ac:dyDescent="0.3">
      <c r="A615" t="s">
        <v>6</v>
      </c>
      <c r="B615" s="1">
        <f t="shared" si="59"/>
        <v>44987</v>
      </c>
      <c r="C615">
        <v>4</v>
      </c>
      <c r="D615" t="s">
        <v>11</v>
      </c>
    </row>
    <row r="616" spans="1:4" x14ac:dyDescent="0.3">
      <c r="A616" t="s">
        <v>7</v>
      </c>
      <c r="B616" s="1">
        <f t="shared" si="59"/>
        <v>44987</v>
      </c>
      <c r="C616">
        <v>7</v>
      </c>
      <c r="D616" t="s">
        <v>12</v>
      </c>
    </row>
    <row r="617" spans="1:4" x14ac:dyDescent="0.3">
      <c r="A617" t="s">
        <v>8</v>
      </c>
      <c r="B617" s="1">
        <f t="shared" si="59"/>
        <v>44987</v>
      </c>
      <c r="C617">
        <v>3</v>
      </c>
      <c r="D617" t="s">
        <v>11</v>
      </c>
    </row>
    <row r="618" spans="1:4" x14ac:dyDescent="0.3">
      <c r="A618" t="s">
        <v>1</v>
      </c>
      <c r="B618" s="1">
        <f t="shared" ref="B618:B627" si="60">((43527+(2*365))+1)+730</f>
        <v>44988</v>
      </c>
      <c r="C618">
        <v>11</v>
      </c>
      <c r="D618" t="s">
        <v>12</v>
      </c>
    </row>
    <row r="619" spans="1:4" x14ac:dyDescent="0.3">
      <c r="A619" t="s">
        <v>2</v>
      </c>
      <c r="B619" s="1">
        <f t="shared" si="60"/>
        <v>44988</v>
      </c>
      <c r="C619">
        <v>5</v>
      </c>
      <c r="D619" t="s">
        <v>12</v>
      </c>
    </row>
    <row r="620" spans="1:4" x14ac:dyDescent="0.3">
      <c r="A620" t="s">
        <v>3</v>
      </c>
      <c r="B620" s="1">
        <f t="shared" si="60"/>
        <v>44988</v>
      </c>
      <c r="C620">
        <v>8</v>
      </c>
      <c r="D620" t="s">
        <v>12</v>
      </c>
    </row>
    <row r="621" spans="1:4" x14ac:dyDescent="0.3">
      <c r="A621" t="s">
        <v>4</v>
      </c>
      <c r="B621" s="1">
        <f t="shared" si="60"/>
        <v>44988</v>
      </c>
      <c r="C621">
        <v>5</v>
      </c>
      <c r="D621" t="s">
        <v>11</v>
      </c>
    </row>
    <row r="622" spans="1:4" x14ac:dyDescent="0.3">
      <c r="A622" t="s">
        <v>5</v>
      </c>
      <c r="B622" s="1">
        <f t="shared" si="60"/>
        <v>44988</v>
      </c>
      <c r="C622">
        <v>2</v>
      </c>
      <c r="D622" t="s">
        <v>12</v>
      </c>
    </row>
    <row r="623" spans="1:4" x14ac:dyDescent="0.3">
      <c r="A623" t="s">
        <v>6</v>
      </c>
      <c r="B623" s="1">
        <f t="shared" si="60"/>
        <v>44988</v>
      </c>
      <c r="C623">
        <v>9</v>
      </c>
      <c r="D623" t="s">
        <v>13</v>
      </c>
    </row>
    <row r="624" spans="1:4" x14ac:dyDescent="0.3">
      <c r="A624" t="s">
        <v>7</v>
      </c>
      <c r="B624" s="1">
        <f t="shared" si="60"/>
        <v>44988</v>
      </c>
      <c r="C624">
        <v>1</v>
      </c>
      <c r="D624" t="s">
        <v>13</v>
      </c>
    </row>
    <row r="625" spans="1:4" x14ac:dyDescent="0.3">
      <c r="A625" t="s">
        <v>8</v>
      </c>
      <c r="B625" s="1">
        <f t="shared" si="60"/>
        <v>44988</v>
      </c>
      <c r="C625">
        <v>6</v>
      </c>
      <c r="D625" t="s">
        <v>13</v>
      </c>
    </row>
    <row r="626" spans="1:4" x14ac:dyDescent="0.3">
      <c r="A626" t="s">
        <v>1</v>
      </c>
      <c r="B626" s="1">
        <f t="shared" si="60"/>
        <v>44988</v>
      </c>
      <c r="C626">
        <v>6</v>
      </c>
      <c r="D626" t="s">
        <v>12</v>
      </c>
    </row>
    <row r="627" spans="1:4" x14ac:dyDescent="0.3">
      <c r="A627" t="s">
        <v>2</v>
      </c>
      <c r="B627" s="1">
        <f t="shared" si="60"/>
        <v>44988</v>
      </c>
      <c r="C627">
        <v>5</v>
      </c>
      <c r="D627" t="s">
        <v>12</v>
      </c>
    </row>
    <row r="628" spans="1:4" x14ac:dyDescent="0.3">
      <c r="A628" t="s">
        <v>3</v>
      </c>
      <c r="B628" s="1">
        <f t="shared" ref="B628:B637" si="61">((43528+(2*365))+1)+730</f>
        <v>44989</v>
      </c>
      <c r="C628">
        <v>1</v>
      </c>
      <c r="D628" t="s">
        <v>11</v>
      </c>
    </row>
    <row r="629" spans="1:4" x14ac:dyDescent="0.3">
      <c r="A629" t="s">
        <v>4</v>
      </c>
      <c r="B629" s="1">
        <f t="shared" si="61"/>
        <v>44989</v>
      </c>
      <c r="C629">
        <v>6</v>
      </c>
      <c r="D629" t="s">
        <v>12</v>
      </c>
    </row>
    <row r="630" spans="1:4" x14ac:dyDescent="0.3">
      <c r="A630" t="s">
        <v>5</v>
      </c>
      <c r="B630" s="1">
        <f t="shared" si="61"/>
        <v>44989</v>
      </c>
      <c r="C630">
        <v>3</v>
      </c>
      <c r="D630" t="s">
        <v>13</v>
      </c>
    </row>
    <row r="631" spans="1:4" x14ac:dyDescent="0.3">
      <c r="A631" t="s">
        <v>6</v>
      </c>
      <c r="B631" s="1">
        <f t="shared" si="61"/>
        <v>44989</v>
      </c>
      <c r="C631">
        <v>2</v>
      </c>
      <c r="D631" t="s">
        <v>14</v>
      </c>
    </row>
    <row r="632" spans="1:4" x14ac:dyDescent="0.3">
      <c r="A632" t="s">
        <v>7</v>
      </c>
      <c r="B632" s="1">
        <f t="shared" si="61"/>
        <v>44989</v>
      </c>
      <c r="C632">
        <v>8</v>
      </c>
      <c r="D632" t="s">
        <v>12</v>
      </c>
    </row>
    <row r="633" spans="1:4" x14ac:dyDescent="0.3">
      <c r="A633" t="s">
        <v>8</v>
      </c>
      <c r="B633" s="1">
        <f t="shared" si="61"/>
        <v>44989</v>
      </c>
      <c r="C633">
        <v>5</v>
      </c>
      <c r="D633" t="s">
        <v>12</v>
      </c>
    </row>
    <row r="634" spans="1:4" x14ac:dyDescent="0.3">
      <c r="A634" t="s">
        <v>1</v>
      </c>
      <c r="B634" s="1">
        <f t="shared" si="61"/>
        <v>44989</v>
      </c>
      <c r="C634">
        <v>5</v>
      </c>
      <c r="D634" t="s">
        <v>13</v>
      </c>
    </row>
    <row r="635" spans="1:4" x14ac:dyDescent="0.3">
      <c r="A635" t="s">
        <v>2</v>
      </c>
      <c r="B635" s="1">
        <f t="shared" si="61"/>
        <v>44989</v>
      </c>
      <c r="C635">
        <v>9</v>
      </c>
      <c r="D635" t="s">
        <v>12</v>
      </c>
    </row>
    <row r="636" spans="1:4" x14ac:dyDescent="0.3">
      <c r="A636" t="s">
        <v>3</v>
      </c>
      <c r="B636" s="1">
        <f t="shared" si="61"/>
        <v>44989</v>
      </c>
      <c r="C636">
        <v>7</v>
      </c>
      <c r="D636" t="s">
        <v>12</v>
      </c>
    </row>
    <row r="637" spans="1:4" x14ac:dyDescent="0.3">
      <c r="A637" t="s">
        <v>4</v>
      </c>
      <c r="B637" s="1">
        <f t="shared" si="61"/>
        <v>44989</v>
      </c>
      <c r="C637">
        <v>7</v>
      </c>
      <c r="D637" t="s">
        <v>11</v>
      </c>
    </row>
    <row r="638" spans="1:4" x14ac:dyDescent="0.3">
      <c r="A638" t="s">
        <v>5</v>
      </c>
      <c r="B638" s="1">
        <f t="shared" ref="B638:B647" si="62">((43529+(2*365))+1)+730</f>
        <v>44990</v>
      </c>
      <c r="C638">
        <v>5</v>
      </c>
      <c r="D638" t="s">
        <v>12</v>
      </c>
    </row>
    <row r="639" spans="1:4" x14ac:dyDescent="0.3">
      <c r="A639" t="s">
        <v>6</v>
      </c>
      <c r="B639" s="1">
        <f t="shared" si="62"/>
        <v>44990</v>
      </c>
      <c r="C639">
        <v>3</v>
      </c>
      <c r="D639" t="s">
        <v>12</v>
      </c>
    </row>
    <row r="640" spans="1:4" x14ac:dyDescent="0.3">
      <c r="A640" t="s">
        <v>7</v>
      </c>
      <c r="B640" s="1">
        <f t="shared" si="62"/>
        <v>44990</v>
      </c>
      <c r="C640">
        <v>7</v>
      </c>
      <c r="D640" t="s">
        <v>11</v>
      </c>
    </row>
    <row r="641" spans="1:4" x14ac:dyDescent="0.3">
      <c r="A641" t="s">
        <v>8</v>
      </c>
      <c r="B641" s="1">
        <f t="shared" si="62"/>
        <v>44990</v>
      </c>
      <c r="C641">
        <v>3</v>
      </c>
      <c r="D641" t="s">
        <v>13</v>
      </c>
    </row>
    <row r="642" spans="1:4" x14ac:dyDescent="0.3">
      <c r="A642" t="s">
        <v>1</v>
      </c>
      <c r="B642" s="1">
        <f t="shared" si="62"/>
        <v>44990</v>
      </c>
      <c r="C642">
        <v>10</v>
      </c>
      <c r="D642" t="s">
        <v>13</v>
      </c>
    </row>
    <row r="643" spans="1:4" x14ac:dyDescent="0.3">
      <c r="A643" t="s">
        <v>2</v>
      </c>
      <c r="B643" s="1">
        <f t="shared" si="62"/>
        <v>44990</v>
      </c>
      <c r="C643">
        <v>1</v>
      </c>
      <c r="D643" t="s">
        <v>14</v>
      </c>
    </row>
    <row r="644" spans="1:4" x14ac:dyDescent="0.3">
      <c r="A644" t="s">
        <v>3</v>
      </c>
      <c r="B644" s="1">
        <f t="shared" si="62"/>
        <v>44990</v>
      </c>
      <c r="C644">
        <v>1</v>
      </c>
      <c r="D644" t="s">
        <v>12</v>
      </c>
    </row>
    <row r="645" spans="1:4" x14ac:dyDescent="0.3">
      <c r="A645" t="s">
        <v>4</v>
      </c>
      <c r="B645" s="1">
        <f t="shared" si="62"/>
        <v>44990</v>
      </c>
      <c r="C645">
        <v>2</v>
      </c>
      <c r="D645" t="s">
        <v>13</v>
      </c>
    </row>
    <row r="646" spans="1:4" x14ac:dyDescent="0.3">
      <c r="A646" t="s">
        <v>5</v>
      </c>
      <c r="B646" s="1">
        <f t="shared" si="62"/>
        <v>44990</v>
      </c>
      <c r="C646">
        <v>8</v>
      </c>
      <c r="D646" t="s">
        <v>12</v>
      </c>
    </row>
    <row r="647" spans="1:4" x14ac:dyDescent="0.3">
      <c r="A647" t="s">
        <v>6</v>
      </c>
      <c r="B647" s="1">
        <f t="shared" si="62"/>
        <v>44990</v>
      </c>
      <c r="C647">
        <v>6</v>
      </c>
      <c r="D647" t="s">
        <v>11</v>
      </c>
    </row>
    <row r="648" spans="1:4" x14ac:dyDescent="0.3">
      <c r="A648" t="s">
        <v>7</v>
      </c>
      <c r="B648" s="1">
        <f t="shared" ref="B648:B657" si="63">((43530+(2*365))+1)+730</f>
        <v>44991</v>
      </c>
      <c r="C648">
        <v>8</v>
      </c>
      <c r="D648" t="s">
        <v>12</v>
      </c>
    </row>
    <row r="649" spans="1:4" x14ac:dyDescent="0.3">
      <c r="A649" t="s">
        <v>8</v>
      </c>
      <c r="B649" s="1">
        <f t="shared" si="63"/>
        <v>44991</v>
      </c>
      <c r="C649">
        <v>6</v>
      </c>
      <c r="D649" t="s">
        <v>11</v>
      </c>
    </row>
    <row r="650" spans="1:4" x14ac:dyDescent="0.3">
      <c r="A650" t="s">
        <v>1</v>
      </c>
      <c r="B650" s="1">
        <f t="shared" si="63"/>
        <v>44991</v>
      </c>
      <c r="C650">
        <v>11</v>
      </c>
      <c r="D650" t="s">
        <v>14</v>
      </c>
    </row>
    <row r="651" spans="1:4" x14ac:dyDescent="0.3">
      <c r="A651" t="s">
        <v>2</v>
      </c>
      <c r="B651" s="1">
        <f t="shared" si="63"/>
        <v>44991</v>
      </c>
      <c r="C651">
        <v>4</v>
      </c>
      <c r="D651" t="s">
        <v>13</v>
      </c>
    </row>
    <row r="652" spans="1:4" x14ac:dyDescent="0.3">
      <c r="A652" t="s">
        <v>3</v>
      </c>
      <c r="B652" s="1">
        <f t="shared" si="63"/>
        <v>44991</v>
      </c>
      <c r="C652">
        <v>1</v>
      </c>
      <c r="D652" t="s">
        <v>12</v>
      </c>
    </row>
    <row r="653" spans="1:4" x14ac:dyDescent="0.3">
      <c r="A653" t="s">
        <v>4</v>
      </c>
      <c r="B653" s="1">
        <f t="shared" si="63"/>
        <v>44991</v>
      </c>
      <c r="C653">
        <v>6</v>
      </c>
      <c r="D653" t="s">
        <v>14</v>
      </c>
    </row>
    <row r="654" spans="1:4" x14ac:dyDescent="0.3">
      <c r="A654" t="s">
        <v>5</v>
      </c>
      <c r="B654" s="1">
        <f t="shared" si="63"/>
        <v>44991</v>
      </c>
      <c r="C654">
        <v>1</v>
      </c>
      <c r="D654" t="s">
        <v>12</v>
      </c>
    </row>
    <row r="655" spans="1:4" x14ac:dyDescent="0.3">
      <c r="A655" t="s">
        <v>6</v>
      </c>
      <c r="B655" s="1">
        <f t="shared" si="63"/>
        <v>44991</v>
      </c>
      <c r="C655">
        <v>7</v>
      </c>
      <c r="D655" t="s">
        <v>12</v>
      </c>
    </row>
    <row r="656" spans="1:4" x14ac:dyDescent="0.3">
      <c r="A656" t="s">
        <v>7</v>
      </c>
      <c r="B656" s="1">
        <f t="shared" si="63"/>
        <v>44991</v>
      </c>
      <c r="C656">
        <v>9</v>
      </c>
      <c r="D656" t="s">
        <v>13</v>
      </c>
    </row>
    <row r="657" spans="1:4" x14ac:dyDescent="0.3">
      <c r="A657" t="s">
        <v>8</v>
      </c>
      <c r="B657" s="1">
        <f t="shared" si="63"/>
        <v>44991</v>
      </c>
      <c r="C657">
        <v>4</v>
      </c>
      <c r="D657" t="s">
        <v>11</v>
      </c>
    </row>
    <row r="658" spans="1:4" x14ac:dyDescent="0.3">
      <c r="A658" t="s">
        <v>1</v>
      </c>
      <c r="B658" s="1">
        <f t="shared" ref="B658:B667" si="64">((43531+(2*365))+1)+730</f>
        <v>44992</v>
      </c>
      <c r="C658">
        <v>8</v>
      </c>
      <c r="D658" t="s">
        <v>12</v>
      </c>
    </row>
    <row r="659" spans="1:4" x14ac:dyDescent="0.3">
      <c r="A659" t="s">
        <v>2</v>
      </c>
      <c r="B659" s="1">
        <f t="shared" si="64"/>
        <v>44992</v>
      </c>
      <c r="C659">
        <v>9</v>
      </c>
      <c r="D659" t="s">
        <v>11</v>
      </c>
    </row>
    <row r="660" spans="1:4" x14ac:dyDescent="0.3">
      <c r="A660" t="s">
        <v>3</v>
      </c>
      <c r="B660" s="1">
        <f t="shared" si="64"/>
        <v>44992</v>
      </c>
      <c r="C660">
        <v>3</v>
      </c>
      <c r="D660" t="s">
        <v>14</v>
      </c>
    </row>
    <row r="661" spans="1:4" x14ac:dyDescent="0.3">
      <c r="A661" t="s">
        <v>4</v>
      </c>
      <c r="B661" s="1">
        <f t="shared" si="64"/>
        <v>44992</v>
      </c>
      <c r="C661">
        <v>8</v>
      </c>
      <c r="D661" t="s">
        <v>11</v>
      </c>
    </row>
    <row r="662" spans="1:4" x14ac:dyDescent="0.3">
      <c r="A662" t="s">
        <v>5</v>
      </c>
      <c r="B662" s="1">
        <f t="shared" si="64"/>
        <v>44992</v>
      </c>
      <c r="C662">
        <v>7</v>
      </c>
      <c r="D662" t="s">
        <v>12</v>
      </c>
    </row>
    <row r="663" spans="1:4" x14ac:dyDescent="0.3">
      <c r="A663" t="s">
        <v>6</v>
      </c>
      <c r="B663" s="1">
        <f t="shared" si="64"/>
        <v>44992</v>
      </c>
      <c r="C663">
        <v>8</v>
      </c>
      <c r="D663" t="s">
        <v>12</v>
      </c>
    </row>
    <row r="664" spans="1:4" x14ac:dyDescent="0.3">
      <c r="A664" t="s">
        <v>7</v>
      </c>
      <c r="B664" s="1">
        <f t="shared" si="64"/>
        <v>44992</v>
      </c>
      <c r="C664">
        <v>7</v>
      </c>
      <c r="D664" t="s">
        <v>12</v>
      </c>
    </row>
    <row r="665" spans="1:4" x14ac:dyDescent="0.3">
      <c r="A665" t="s">
        <v>8</v>
      </c>
      <c r="B665" s="1">
        <f t="shared" si="64"/>
        <v>44992</v>
      </c>
      <c r="C665">
        <v>7</v>
      </c>
      <c r="D665" t="s">
        <v>13</v>
      </c>
    </row>
    <row r="666" spans="1:4" x14ac:dyDescent="0.3">
      <c r="A666" t="s">
        <v>1</v>
      </c>
      <c r="B666" s="1">
        <f t="shared" si="64"/>
        <v>44992</v>
      </c>
      <c r="C666">
        <v>4</v>
      </c>
      <c r="D666" t="s">
        <v>12</v>
      </c>
    </row>
    <row r="667" spans="1:4" x14ac:dyDescent="0.3">
      <c r="A667" t="s">
        <v>2</v>
      </c>
      <c r="B667" s="1">
        <f t="shared" si="64"/>
        <v>44992</v>
      </c>
      <c r="C667">
        <v>1</v>
      </c>
      <c r="D667" t="s">
        <v>13</v>
      </c>
    </row>
    <row r="668" spans="1:4" x14ac:dyDescent="0.3">
      <c r="A668" t="s">
        <v>3</v>
      </c>
      <c r="B668" s="1">
        <f t="shared" ref="B668:B677" si="65">((43532+(2*365))+1)+730</f>
        <v>44993</v>
      </c>
      <c r="C668">
        <v>6</v>
      </c>
      <c r="D668" t="s">
        <v>11</v>
      </c>
    </row>
    <row r="669" spans="1:4" x14ac:dyDescent="0.3">
      <c r="A669" t="s">
        <v>4</v>
      </c>
      <c r="B669" s="1">
        <f t="shared" si="65"/>
        <v>44993</v>
      </c>
      <c r="C669">
        <v>6</v>
      </c>
      <c r="D669" t="s">
        <v>12</v>
      </c>
    </row>
    <row r="670" spans="1:4" x14ac:dyDescent="0.3">
      <c r="A670" t="s">
        <v>5</v>
      </c>
      <c r="B670" s="1">
        <f t="shared" si="65"/>
        <v>44993</v>
      </c>
      <c r="C670">
        <v>5</v>
      </c>
      <c r="D670" t="s">
        <v>14</v>
      </c>
    </row>
    <row r="671" spans="1:4" x14ac:dyDescent="0.3">
      <c r="A671" t="s">
        <v>6</v>
      </c>
      <c r="B671" s="1">
        <f t="shared" si="65"/>
        <v>44993</v>
      </c>
      <c r="C671">
        <v>8</v>
      </c>
      <c r="D671" t="s">
        <v>13</v>
      </c>
    </row>
    <row r="672" spans="1:4" x14ac:dyDescent="0.3">
      <c r="A672" t="s">
        <v>7</v>
      </c>
      <c r="B672" s="1">
        <f t="shared" si="65"/>
        <v>44993</v>
      </c>
      <c r="C672">
        <v>5</v>
      </c>
      <c r="D672" t="s">
        <v>12</v>
      </c>
    </row>
    <row r="673" spans="1:4" x14ac:dyDescent="0.3">
      <c r="A673" t="s">
        <v>8</v>
      </c>
      <c r="B673" s="1">
        <f t="shared" si="65"/>
        <v>44993</v>
      </c>
      <c r="C673">
        <v>5</v>
      </c>
      <c r="D673" t="s">
        <v>12</v>
      </c>
    </row>
    <row r="674" spans="1:4" x14ac:dyDescent="0.3">
      <c r="A674" t="s">
        <v>1</v>
      </c>
      <c r="B674" s="1">
        <f t="shared" si="65"/>
        <v>44993</v>
      </c>
      <c r="C674">
        <v>12</v>
      </c>
      <c r="D674" t="s">
        <v>11</v>
      </c>
    </row>
    <row r="675" spans="1:4" x14ac:dyDescent="0.3">
      <c r="A675" t="s">
        <v>2</v>
      </c>
      <c r="B675" s="1">
        <f t="shared" si="65"/>
        <v>44993</v>
      </c>
      <c r="C675">
        <v>10</v>
      </c>
      <c r="D675" t="s">
        <v>11</v>
      </c>
    </row>
    <row r="676" spans="1:4" x14ac:dyDescent="0.3">
      <c r="A676" t="s">
        <v>3</v>
      </c>
      <c r="B676" s="1">
        <f t="shared" si="65"/>
        <v>44993</v>
      </c>
      <c r="C676">
        <v>9</v>
      </c>
      <c r="D676" t="s">
        <v>13</v>
      </c>
    </row>
    <row r="677" spans="1:4" x14ac:dyDescent="0.3">
      <c r="A677" t="s">
        <v>4</v>
      </c>
      <c r="B677" s="1">
        <f t="shared" si="65"/>
        <v>44993</v>
      </c>
      <c r="C677">
        <v>2</v>
      </c>
      <c r="D677" t="s">
        <v>12</v>
      </c>
    </row>
    <row r="678" spans="1:4" x14ac:dyDescent="0.3">
      <c r="A678" t="s">
        <v>5</v>
      </c>
      <c r="B678" s="1">
        <f t="shared" ref="B678:B687" si="66">((43533+(2*365))+1)+730</f>
        <v>44994</v>
      </c>
      <c r="C678">
        <v>4</v>
      </c>
      <c r="D678" t="s">
        <v>13</v>
      </c>
    </row>
    <row r="679" spans="1:4" x14ac:dyDescent="0.3">
      <c r="A679" t="s">
        <v>6</v>
      </c>
      <c r="B679" s="1">
        <f t="shared" si="66"/>
        <v>44994</v>
      </c>
      <c r="C679">
        <v>5</v>
      </c>
      <c r="D679" t="s">
        <v>13</v>
      </c>
    </row>
    <row r="680" spans="1:4" x14ac:dyDescent="0.3">
      <c r="A680" t="s">
        <v>7</v>
      </c>
      <c r="B680" s="1">
        <f t="shared" si="66"/>
        <v>44994</v>
      </c>
      <c r="C680">
        <v>9</v>
      </c>
      <c r="D680" t="s">
        <v>13</v>
      </c>
    </row>
    <row r="681" spans="1:4" x14ac:dyDescent="0.3">
      <c r="A681" t="s">
        <v>8</v>
      </c>
      <c r="B681" s="1">
        <f t="shared" si="66"/>
        <v>44994</v>
      </c>
      <c r="C681">
        <v>2</v>
      </c>
      <c r="D681" t="s">
        <v>12</v>
      </c>
    </row>
    <row r="682" spans="1:4" x14ac:dyDescent="0.3">
      <c r="A682" t="s">
        <v>1</v>
      </c>
      <c r="B682" s="1">
        <f t="shared" si="66"/>
        <v>44994</v>
      </c>
      <c r="C682">
        <v>3</v>
      </c>
      <c r="D682" t="s">
        <v>13</v>
      </c>
    </row>
    <row r="683" spans="1:4" x14ac:dyDescent="0.3">
      <c r="A683" t="s">
        <v>2</v>
      </c>
      <c r="B683" s="1">
        <f t="shared" si="66"/>
        <v>44994</v>
      </c>
      <c r="C683">
        <v>9</v>
      </c>
      <c r="D683" t="s">
        <v>14</v>
      </c>
    </row>
    <row r="684" spans="1:4" x14ac:dyDescent="0.3">
      <c r="A684" t="s">
        <v>3</v>
      </c>
      <c r="B684" s="1">
        <f t="shared" si="66"/>
        <v>44994</v>
      </c>
      <c r="C684">
        <v>0</v>
      </c>
      <c r="D684" t="s">
        <v>12</v>
      </c>
    </row>
    <row r="685" spans="1:4" x14ac:dyDescent="0.3">
      <c r="A685" t="s">
        <v>4</v>
      </c>
      <c r="B685" s="1">
        <f t="shared" si="66"/>
        <v>44994</v>
      </c>
      <c r="C685">
        <v>4</v>
      </c>
      <c r="D685" t="s">
        <v>12</v>
      </c>
    </row>
    <row r="686" spans="1:4" x14ac:dyDescent="0.3">
      <c r="A686" t="s">
        <v>5</v>
      </c>
      <c r="B686" s="1">
        <f t="shared" si="66"/>
        <v>44994</v>
      </c>
      <c r="C686">
        <v>4</v>
      </c>
      <c r="D686" t="s">
        <v>12</v>
      </c>
    </row>
    <row r="687" spans="1:4" x14ac:dyDescent="0.3">
      <c r="A687" t="s">
        <v>6</v>
      </c>
      <c r="B687" s="1">
        <f t="shared" si="66"/>
        <v>44994</v>
      </c>
      <c r="C687">
        <v>4</v>
      </c>
      <c r="D687" t="s">
        <v>11</v>
      </c>
    </row>
    <row r="688" spans="1:4" x14ac:dyDescent="0.3">
      <c r="A688" t="s">
        <v>7</v>
      </c>
      <c r="B688" s="1">
        <f t="shared" ref="B688:B697" si="67">((43534+(2*365))+1)+730</f>
        <v>44995</v>
      </c>
      <c r="C688">
        <v>7</v>
      </c>
      <c r="D688" t="s">
        <v>12</v>
      </c>
    </row>
    <row r="689" spans="1:4" x14ac:dyDescent="0.3">
      <c r="A689" t="s">
        <v>8</v>
      </c>
      <c r="B689" s="1">
        <f t="shared" si="67"/>
        <v>44995</v>
      </c>
      <c r="C689">
        <v>2</v>
      </c>
      <c r="D689" t="s">
        <v>13</v>
      </c>
    </row>
    <row r="690" spans="1:4" x14ac:dyDescent="0.3">
      <c r="A690" t="s">
        <v>1</v>
      </c>
      <c r="B690" s="1">
        <f t="shared" si="67"/>
        <v>44995</v>
      </c>
      <c r="C690">
        <v>3</v>
      </c>
      <c r="D690" t="s">
        <v>11</v>
      </c>
    </row>
    <row r="691" spans="1:4" x14ac:dyDescent="0.3">
      <c r="A691" t="s">
        <v>2</v>
      </c>
      <c r="B691" s="1">
        <f t="shared" si="67"/>
        <v>44995</v>
      </c>
      <c r="C691">
        <v>2</v>
      </c>
      <c r="D691" t="s">
        <v>12</v>
      </c>
    </row>
    <row r="692" spans="1:4" x14ac:dyDescent="0.3">
      <c r="A692" t="s">
        <v>3</v>
      </c>
      <c r="B692" s="1">
        <f t="shared" si="67"/>
        <v>44995</v>
      </c>
      <c r="C692">
        <v>8</v>
      </c>
      <c r="D692" t="s">
        <v>12</v>
      </c>
    </row>
    <row r="693" spans="1:4" x14ac:dyDescent="0.3">
      <c r="A693" t="s">
        <v>4</v>
      </c>
      <c r="B693" s="1">
        <f t="shared" si="67"/>
        <v>44995</v>
      </c>
      <c r="C693">
        <v>1</v>
      </c>
      <c r="D693" t="s">
        <v>12</v>
      </c>
    </row>
    <row r="694" spans="1:4" x14ac:dyDescent="0.3">
      <c r="A694" t="s">
        <v>5</v>
      </c>
      <c r="B694" s="1">
        <f t="shared" si="67"/>
        <v>44995</v>
      </c>
      <c r="C694">
        <v>3</v>
      </c>
      <c r="D694" t="s">
        <v>11</v>
      </c>
    </row>
    <row r="695" spans="1:4" x14ac:dyDescent="0.3">
      <c r="A695" t="s">
        <v>6</v>
      </c>
      <c r="B695" s="1">
        <f t="shared" si="67"/>
        <v>44995</v>
      </c>
      <c r="C695">
        <v>8</v>
      </c>
      <c r="D695" t="s">
        <v>11</v>
      </c>
    </row>
    <row r="696" spans="1:4" x14ac:dyDescent="0.3">
      <c r="A696" t="s">
        <v>7</v>
      </c>
      <c r="B696" s="1">
        <f t="shared" si="67"/>
        <v>44995</v>
      </c>
      <c r="C696">
        <v>6</v>
      </c>
      <c r="D696" t="s">
        <v>12</v>
      </c>
    </row>
    <row r="697" spans="1:4" x14ac:dyDescent="0.3">
      <c r="A697" t="s">
        <v>8</v>
      </c>
      <c r="B697" s="1">
        <f t="shared" si="67"/>
        <v>44995</v>
      </c>
      <c r="C697">
        <v>4</v>
      </c>
      <c r="D697" t="s">
        <v>12</v>
      </c>
    </row>
    <row r="698" spans="1:4" x14ac:dyDescent="0.3">
      <c r="A698" t="s">
        <v>1</v>
      </c>
      <c r="B698" s="1">
        <f t="shared" ref="B698:B707" si="68">((43535+(2*365))+1)+730</f>
        <v>44996</v>
      </c>
      <c r="C698">
        <v>7</v>
      </c>
      <c r="D698" t="s">
        <v>12</v>
      </c>
    </row>
    <row r="699" spans="1:4" x14ac:dyDescent="0.3">
      <c r="A699" t="s">
        <v>2</v>
      </c>
      <c r="B699" s="1">
        <f t="shared" si="68"/>
        <v>44996</v>
      </c>
      <c r="C699">
        <v>10</v>
      </c>
      <c r="D699" t="s">
        <v>11</v>
      </c>
    </row>
    <row r="700" spans="1:4" x14ac:dyDescent="0.3">
      <c r="A700" t="s">
        <v>3</v>
      </c>
      <c r="B700" s="1">
        <f t="shared" si="68"/>
        <v>44996</v>
      </c>
      <c r="C700">
        <v>3</v>
      </c>
      <c r="D700" t="s">
        <v>14</v>
      </c>
    </row>
    <row r="701" spans="1:4" x14ac:dyDescent="0.3">
      <c r="A701" t="s">
        <v>4</v>
      </c>
      <c r="B701" s="1">
        <f t="shared" si="68"/>
        <v>44996</v>
      </c>
      <c r="C701">
        <v>2</v>
      </c>
      <c r="D701" t="s">
        <v>12</v>
      </c>
    </row>
    <row r="702" spans="1:4" x14ac:dyDescent="0.3">
      <c r="A702" t="s">
        <v>5</v>
      </c>
      <c r="B702" s="1">
        <f t="shared" si="68"/>
        <v>44996</v>
      </c>
      <c r="C702">
        <v>7</v>
      </c>
      <c r="D702" t="s">
        <v>14</v>
      </c>
    </row>
    <row r="703" spans="1:4" x14ac:dyDescent="0.3">
      <c r="A703" t="s">
        <v>6</v>
      </c>
      <c r="B703" s="1">
        <f t="shared" si="68"/>
        <v>44996</v>
      </c>
      <c r="C703">
        <v>10</v>
      </c>
      <c r="D703" t="s">
        <v>13</v>
      </c>
    </row>
    <row r="704" spans="1:4" x14ac:dyDescent="0.3">
      <c r="A704" t="s">
        <v>7</v>
      </c>
      <c r="B704" s="1">
        <f t="shared" si="68"/>
        <v>44996</v>
      </c>
      <c r="C704">
        <v>3</v>
      </c>
      <c r="D704" t="s">
        <v>12</v>
      </c>
    </row>
    <row r="705" spans="1:4" x14ac:dyDescent="0.3">
      <c r="A705" t="s">
        <v>8</v>
      </c>
      <c r="B705" s="1">
        <f t="shared" si="68"/>
        <v>44996</v>
      </c>
      <c r="C705">
        <v>10</v>
      </c>
      <c r="D705" t="s">
        <v>12</v>
      </c>
    </row>
    <row r="706" spans="1:4" x14ac:dyDescent="0.3">
      <c r="A706" t="s">
        <v>1</v>
      </c>
      <c r="B706" s="1">
        <f t="shared" si="68"/>
        <v>44996</v>
      </c>
      <c r="C706">
        <v>5</v>
      </c>
      <c r="D706" t="s">
        <v>12</v>
      </c>
    </row>
    <row r="707" spans="1:4" x14ac:dyDescent="0.3">
      <c r="A707" t="s">
        <v>2</v>
      </c>
      <c r="B707" s="1">
        <f t="shared" si="68"/>
        <v>44996</v>
      </c>
      <c r="C707">
        <v>3</v>
      </c>
      <c r="D707" t="s">
        <v>11</v>
      </c>
    </row>
    <row r="708" spans="1:4" x14ac:dyDescent="0.3">
      <c r="A708" t="s">
        <v>3</v>
      </c>
      <c r="B708" s="1">
        <f t="shared" ref="B708:B717" si="69">((43536+(2*365))+1)+730</f>
        <v>44997</v>
      </c>
      <c r="C708">
        <v>4</v>
      </c>
      <c r="D708" t="s">
        <v>11</v>
      </c>
    </row>
    <row r="709" spans="1:4" x14ac:dyDescent="0.3">
      <c r="A709" t="s">
        <v>4</v>
      </c>
      <c r="B709" s="1">
        <f t="shared" si="69"/>
        <v>44997</v>
      </c>
      <c r="C709">
        <v>5</v>
      </c>
      <c r="D709" t="s">
        <v>12</v>
      </c>
    </row>
    <row r="710" spans="1:4" x14ac:dyDescent="0.3">
      <c r="A710" t="s">
        <v>5</v>
      </c>
      <c r="B710" s="1">
        <f t="shared" si="69"/>
        <v>44997</v>
      </c>
      <c r="C710">
        <v>6</v>
      </c>
      <c r="D710" t="s">
        <v>12</v>
      </c>
    </row>
    <row r="711" spans="1:4" x14ac:dyDescent="0.3">
      <c r="A711" t="s">
        <v>6</v>
      </c>
      <c r="B711" s="1">
        <f t="shared" si="69"/>
        <v>44997</v>
      </c>
      <c r="C711">
        <v>6</v>
      </c>
      <c r="D711" t="s">
        <v>12</v>
      </c>
    </row>
    <row r="712" spans="1:4" x14ac:dyDescent="0.3">
      <c r="A712" t="s">
        <v>7</v>
      </c>
      <c r="B712" s="1">
        <f t="shared" si="69"/>
        <v>44997</v>
      </c>
      <c r="C712">
        <v>7</v>
      </c>
      <c r="D712" t="s">
        <v>12</v>
      </c>
    </row>
    <row r="713" spans="1:4" x14ac:dyDescent="0.3">
      <c r="A713" t="s">
        <v>8</v>
      </c>
      <c r="B713" s="1">
        <f t="shared" si="69"/>
        <v>44997</v>
      </c>
      <c r="C713">
        <v>10</v>
      </c>
      <c r="D713" t="s">
        <v>14</v>
      </c>
    </row>
    <row r="714" spans="1:4" x14ac:dyDescent="0.3">
      <c r="A714" t="s">
        <v>1</v>
      </c>
      <c r="B714" s="1">
        <f t="shared" si="69"/>
        <v>44997</v>
      </c>
      <c r="C714">
        <v>5</v>
      </c>
      <c r="D714" t="s">
        <v>14</v>
      </c>
    </row>
    <row r="715" spans="1:4" x14ac:dyDescent="0.3">
      <c r="A715" t="s">
        <v>2</v>
      </c>
      <c r="B715" s="1">
        <f t="shared" si="69"/>
        <v>44997</v>
      </c>
      <c r="C715">
        <v>5</v>
      </c>
      <c r="D715" t="s">
        <v>11</v>
      </c>
    </row>
    <row r="716" spans="1:4" x14ac:dyDescent="0.3">
      <c r="A716" t="s">
        <v>3</v>
      </c>
      <c r="B716" s="1">
        <f t="shared" si="69"/>
        <v>44997</v>
      </c>
      <c r="C716">
        <v>6</v>
      </c>
      <c r="D716" t="s">
        <v>13</v>
      </c>
    </row>
    <row r="717" spans="1:4" x14ac:dyDescent="0.3">
      <c r="A717" t="s">
        <v>4</v>
      </c>
      <c r="B717" s="1">
        <f t="shared" si="69"/>
        <v>44997</v>
      </c>
      <c r="C717">
        <v>8</v>
      </c>
      <c r="D717" t="s">
        <v>11</v>
      </c>
    </row>
    <row r="718" spans="1:4" x14ac:dyDescent="0.3">
      <c r="A718" t="s">
        <v>5</v>
      </c>
      <c r="B718" s="1">
        <f t="shared" ref="B718:B727" si="70">((43537+(2*365))+1)+730</f>
        <v>44998</v>
      </c>
      <c r="C718">
        <v>8</v>
      </c>
      <c r="D718" t="s">
        <v>12</v>
      </c>
    </row>
    <row r="719" spans="1:4" x14ac:dyDescent="0.3">
      <c r="A719" t="s">
        <v>6</v>
      </c>
      <c r="B719" s="1">
        <f t="shared" si="70"/>
        <v>44998</v>
      </c>
      <c r="C719">
        <v>8</v>
      </c>
      <c r="D719" t="s">
        <v>13</v>
      </c>
    </row>
    <row r="720" spans="1:4" x14ac:dyDescent="0.3">
      <c r="A720" t="s">
        <v>7</v>
      </c>
      <c r="B720" s="1">
        <f t="shared" si="70"/>
        <v>44998</v>
      </c>
      <c r="C720">
        <v>1</v>
      </c>
      <c r="D720" t="s">
        <v>11</v>
      </c>
    </row>
    <row r="721" spans="1:4" x14ac:dyDescent="0.3">
      <c r="A721" t="s">
        <v>8</v>
      </c>
      <c r="B721" s="1">
        <f t="shared" si="70"/>
        <v>44998</v>
      </c>
      <c r="C721">
        <v>6</v>
      </c>
      <c r="D721" t="s">
        <v>13</v>
      </c>
    </row>
    <row r="722" spans="1:4" x14ac:dyDescent="0.3">
      <c r="A722" t="s">
        <v>1</v>
      </c>
      <c r="B722" s="1">
        <f t="shared" si="70"/>
        <v>44998</v>
      </c>
      <c r="C722">
        <v>8</v>
      </c>
      <c r="D722" t="s">
        <v>13</v>
      </c>
    </row>
    <row r="723" spans="1:4" x14ac:dyDescent="0.3">
      <c r="A723" t="s">
        <v>2</v>
      </c>
      <c r="B723" s="1">
        <f t="shared" si="70"/>
        <v>44998</v>
      </c>
      <c r="C723">
        <v>7</v>
      </c>
      <c r="D723" t="s">
        <v>12</v>
      </c>
    </row>
    <row r="724" spans="1:4" x14ac:dyDescent="0.3">
      <c r="A724" t="s">
        <v>3</v>
      </c>
      <c r="B724" s="1">
        <f t="shared" si="70"/>
        <v>44998</v>
      </c>
      <c r="C724">
        <v>7</v>
      </c>
      <c r="D724" t="s">
        <v>14</v>
      </c>
    </row>
    <row r="725" spans="1:4" x14ac:dyDescent="0.3">
      <c r="A725" t="s">
        <v>4</v>
      </c>
      <c r="B725" s="1">
        <f t="shared" si="70"/>
        <v>44998</v>
      </c>
      <c r="C725">
        <v>2</v>
      </c>
      <c r="D725" t="s">
        <v>11</v>
      </c>
    </row>
    <row r="726" spans="1:4" x14ac:dyDescent="0.3">
      <c r="A726" t="s">
        <v>5</v>
      </c>
      <c r="B726" s="1">
        <f t="shared" si="70"/>
        <v>44998</v>
      </c>
      <c r="C726">
        <v>1</v>
      </c>
      <c r="D726" t="s">
        <v>12</v>
      </c>
    </row>
    <row r="727" spans="1:4" x14ac:dyDescent="0.3">
      <c r="A727" t="s">
        <v>6</v>
      </c>
      <c r="B727" s="1">
        <f t="shared" si="70"/>
        <v>44998</v>
      </c>
      <c r="C727">
        <v>3</v>
      </c>
      <c r="D727" t="s">
        <v>12</v>
      </c>
    </row>
    <row r="728" spans="1:4" x14ac:dyDescent="0.3">
      <c r="A728" t="s">
        <v>7</v>
      </c>
      <c r="B728" s="1">
        <f t="shared" ref="B728:B737" si="71">((43538+(2*365))+1)+730</f>
        <v>44999</v>
      </c>
      <c r="C728">
        <v>9</v>
      </c>
      <c r="D728" t="s">
        <v>12</v>
      </c>
    </row>
    <row r="729" spans="1:4" x14ac:dyDescent="0.3">
      <c r="A729" t="s">
        <v>8</v>
      </c>
      <c r="B729" s="1">
        <f t="shared" si="71"/>
        <v>44999</v>
      </c>
      <c r="C729">
        <v>1</v>
      </c>
      <c r="D729" t="s">
        <v>13</v>
      </c>
    </row>
    <row r="730" spans="1:4" x14ac:dyDescent="0.3">
      <c r="A730" t="s">
        <v>1</v>
      </c>
      <c r="B730" s="1">
        <f t="shared" si="71"/>
        <v>44999</v>
      </c>
      <c r="C730">
        <v>5</v>
      </c>
      <c r="D730" t="s">
        <v>12</v>
      </c>
    </row>
    <row r="731" spans="1:4" x14ac:dyDescent="0.3">
      <c r="A731" t="s">
        <v>2</v>
      </c>
      <c r="B731" s="1">
        <f t="shared" si="71"/>
        <v>44999</v>
      </c>
      <c r="C731">
        <v>1</v>
      </c>
      <c r="D731" t="s">
        <v>12</v>
      </c>
    </row>
    <row r="732" spans="1:4" x14ac:dyDescent="0.3">
      <c r="A732" t="s">
        <v>3</v>
      </c>
      <c r="B732" s="1">
        <f t="shared" si="71"/>
        <v>44999</v>
      </c>
      <c r="C732">
        <v>8</v>
      </c>
      <c r="D732" t="s">
        <v>12</v>
      </c>
    </row>
    <row r="733" spans="1:4" x14ac:dyDescent="0.3">
      <c r="A733" t="s">
        <v>4</v>
      </c>
      <c r="B733" s="1">
        <f t="shared" si="71"/>
        <v>44999</v>
      </c>
      <c r="C733">
        <v>3</v>
      </c>
      <c r="D733" t="s">
        <v>12</v>
      </c>
    </row>
    <row r="734" spans="1:4" x14ac:dyDescent="0.3">
      <c r="A734" t="s">
        <v>5</v>
      </c>
      <c r="B734" s="1">
        <f t="shared" si="71"/>
        <v>44999</v>
      </c>
      <c r="C734">
        <v>4</v>
      </c>
      <c r="D734" t="s">
        <v>11</v>
      </c>
    </row>
    <row r="735" spans="1:4" x14ac:dyDescent="0.3">
      <c r="A735" t="s">
        <v>6</v>
      </c>
      <c r="B735" s="1">
        <f t="shared" si="71"/>
        <v>44999</v>
      </c>
      <c r="C735">
        <v>4</v>
      </c>
      <c r="D735" t="s">
        <v>12</v>
      </c>
    </row>
    <row r="736" spans="1:4" x14ac:dyDescent="0.3">
      <c r="A736" t="s">
        <v>7</v>
      </c>
      <c r="B736" s="1">
        <f t="shared" si="71"/>
        <v>44999</v>
      </c>
      <c r="C736">
        <v>4</v>
      </c>
      <c r="D736" t="s">
        <v>12</v>
      </c>
    </row>
    <row r="737" spans="1:4" x14ac:dyDescent="0.3">
      <c r="A737" t="s">
        <v>8</v>
      </c>
      <c r="B737" s="1">
        <f t="shared" si="71"/>
        <v>44999</v>
      </c>
      <c r="C737">
        <v>7</v>
      </c>
      <c r="D737" t="s">
        <v>12</v>
      </c>
    </row>
    <row r="738" spans="1:4" x14ac:dyDescent="0.3">
      <c r="A738" t="s">
        <v>1</v>
      </c>
      <c r="B738" s="1">
        <f t="shared" ref="B738:B747" si="72">((43539+(2*365))+1)+730</f>
        <v>45000</v>
      </c>
      <c r="C738">
        <v>8</v>
      </c>
      <c r="D738" t="s">
        <v>11</v>
      </c>
    </row>
    <row r="739" spans="1:4" x14ac:dyDescent="0.3">
      <c r="A739" t="s">
        <v>2</v>
      </c>
      <c r="B739" s="1">
        <f t="shared" si="72"/>
        <v>45000</v>
      </c>
      <c r="C739">
        <v>5</v>
      </c>
      <c r="D739" t="s">
        <v>12</v>
      </c>
    </row>
    <row r="740" spans="1:4" x14ac:dyDescent="0.3">
      <c r="A740" t="s">
        <v>3</v>
      </c>
      <c r="B740" s="1">
        <f t="shared" si="72"/>
        <v>45000</v>
      </c>
      <c r="C740">
        <v>0</v>
      </c>
      <c r="D740" t="s">
        <v>13</v>
      </c>
    </row>
    <row r="741" spans="1:4" x14ac:dyDescent="0.3">
      <c r="A741" t="s">
        <v>4</v>
      </c>
      <c r="B741" s="1">
        <f t="shared" si="72"/>
        <v>45000</v>
      </c>
      <c r="C741">
        <v>2</v>
      </c>
      <c r="D741" t="s">
        <v>14</v>
      </c>
    </row>
    <row r="742" spans="1:4" x14ac:dyDescent="0.3">
      <c r="A742" t="s">
        <v>5</v>
      </c>
      <c r="B742" s="1">
        <f t="shared" si="72"/>
        <v>45000</v>
      </c>
      <c r="C742">
        <v>8</v>
      </c>
      <c r="D742" t="s">
        <v>12</v>
      </c>
    </row>
    <row r="743" spans="1:4" x14ac:dyDescent="0.3">
      <c r="A743" t="s">
        <v>6</v>
      </c>
      <c r="B743" s="1">
        <f t="shared" si="72"/>
        <v>45000</v>
      </c>
      <c r="C743">
        <v>1</v>
      </c>
      <c r="D743" t="s">
        <v>12</v>
      </c>
    </row>
    <row r="744" spans="1:4" x14ac:dyDescent="0.3">
      <c r="A744" t="s">
        <v>7</v>
      </c>
      <c r="B744" s="1">
        <f t="shared" si="72"/>
        <v>45000</v>
      </c>
      <c r="C744">
        <v>1</v>
      </c>
      <c r="D744" t="s">
        <v>11</v>
      </c>
    </row>
    <row r="745" spans="1:4" x14ac:dyDescent="0.3">
      <c r="A745" t="s">
        <v>8</v>
      </c>
      <c r="B745" s="1">
        <f t="shared" si="72"/>
        <v>45000</v>
      </c>
      <c r="C745">
        <v>5</v>
      </c>
      <c r="D745" t="s">
        <v>12</v>
      </c>
    </row>
    <row r="746" spans="1:4" x14ac:dyDescent="0.3">
      <c r="A746" t="s">
        <v>1</v>
      </c>
      <c r="B746" s="1">
        <f t="shared" si="72"/>
        <v>45000</v>
      </c>
      <c r="C746">
        <v>9</v>
      </c>
      <c r="D746" t="s">
        <v>11</v>
      </c>
    </row>
    <row r="747" spans="1:4" x14ac:dyDescent="0.3">
      <c r="A747" t="s">
        <v>2</v>
      </c>
      <c r="B747" s="1">
        <f t="shared" si="72"/>
        <v>45000</v>
      </c>
      <c r="C747">
        <v>10</v>
      </c>
      <c r="D747" t="s">
        <v>13</v>
      </c>
    </row>
    <row r="748" spans="1:4" x14ac:dyDescent="0.3">
      <c r="A748" t="s">
        <v>3</v>
      </c>
      <c r="B748" s="1">
        <f t="shared" ref="B748:B757" si="73">((43540+(2*365))+1)+730</f>
        <v>45001</v>
      </c>
      <c r="C748">
        <v>7</v>
      </c>
      <c r="D748" t="s">
        <v>13</v>
      </c>
    </row>
    <row r="749" spans="1:4" x14ac:dyDescent="0.3">
      <c r="A749" t="s">
        <v>4</v>
      </c>
      <c r="B749" s="1">
        <f t="shared" si="73"/>
        <v>45001</v>
      </c>
      <c r="C749">
        <v>8</v>
      </c>
      <c r="D749" t="s">
        <v>12</v>
      </c>
    </row>
    <row r="750" spans="1:4" x14ac:dyDescent="0.3">
      <c r="A750" t="s">
        <v>5</v>
      </c>
      <c r="B750" s="1">
        <f t="shared" si="73"/>
        <v>45001</v>
      </c>
      <c r="C750">
        <v>2</v>
      </c>
      <c r="D750" t="s">
        <v>13</v>
      </c>
    </row>
    <row r="751" spans="1:4" x14ac:dyDescent="0.3">
      <c r="A751" t="s">
        <v>6</v>
      </c>
      <c r="B751" s="1">
        <f t="shared" si="73"/>
        <v>45001</v>
      </c>
      <c r="C751">
        <v>3</v>
      </c>
      <c r="D751" t="s">
        <v>12</v>
      </c>
    </row>
    <row r="752" spans="1:4" x14ac:dyDescent="0.3">
      <c r="A752" t="s">
        <v>7</v>
      </c>
      <c r="B752" s="1">
        <f t="shared" si="73"/>
        <v>45001</v>
      </c>
      <c r="C752">
        <v>3</v>
      </c>
      <c r="D752" t="s">
        <v>12</v>
      </c>
    </row>
    <row r="753" spans="1:4" x14ac:dyDescent="0.3">
      <c r="A753" t="s">
        <v>8</v>
      </c>
      <c r="B753" s="1">
        <f t="shared" si="73"/>
        <v>45001</v>
      </c>
      <c r="C753">
        <v>8</v>
      </c>
      <c r="D753" t="s">
        <v>12</v>
      </c>
    </row>
    <row r="754" spans="1:4" x14ac:dyDescent="0.3">
      <c r="A754" t="s">
        <v>1</v>
      </c>
      <c r="B754" s="1">
        <f t="shared" si="73"/>
        <v>45001</v>
      </c>
      <c r="C754">
        <v>5</v>
      </c>
      <c r="D754" t="s">
        <v>13</v>
      </c>
    </row>
    <row r="755" spans="1:4" x14ac:dyDescent="0.3">
      <c r="A755" t="s">
        <v>2</v>
      </c>
      <c r="B755" s="1">
        <f t="shared" si="73"/>
        <v>45001</v>
      </c>
      <c r="C755">
        <v>5</v>
      </c>
      <c r="D755" t="s">
        <v>13</v>
      </c>
    </row>
    <row r="756" spans="1:4" x14ac:dyDescent="0.3">
      <c r="A756" t="s">
        <v>3</v>
      </c>
      <c r="B756" s="1">
        <f t="shared" si="73"/>
        <v>45001</v>
      </c>
      <c r="C756">
        <v>9</v>
      </c>
      <c r="D756" t="s">
        <v>14</v>
      </c>
    </row>
    <row r="757" spans="1:4" x14ac:dyDescent="0.3">
      <c r="A757" t="s">
        <v>4</v>
      </c>
      <c r="B757" s="1">
        <f t="shared" si="73"/>
        <v>45001</v>
      </c>
      <c r="C757">
        <v>1</v>
      </c>
      <c r="D757" t="s">
        <v>12</v>
      </c>
    </row>
    <row r="758" spans="1:4" x14ac:dyDescent="0.3">
      <c r="A758" t="s">
        <v>5</v>
      </c>
      <c r="B758" s="1">
        <f t="shared" ref="B758:B767" si="74">((43541+(2*365))+1)+730</f>
        <v>45002</v>
      </c>
      <c r="C758">
        <v>8</v>
      </c>
      <c r="D758" t="s">
        <v>13</v>
      </c>
    </row>
    <row r="759" spans="1:4" x14ac:dyDescent="0.3">
      <c r="A759" t="s">
        <v>6</v>
      </c>
      <c r="B759" s="1">
        <f t="shared" si="74"/>
        <v>45002</v>
      </c>
      <c r="C759">
        <v>3</v>
      </c>
      <c r="D759" t="s">
        <v>13</v>
      </c>
    </row>
    <row r="760" spans="1:4" x14ac:dyDescent="0.3">
      <c r="A760" t="s">
        <v>7</v>
      </c>
      <c r="B760" s="1">
        <f t="shared" si="74"/>
        <v>45002</v>
      </c>
      <c r="C760">
        <v>2</v>
      </c>
      <c r="D760" t="s">
        <v>12</v>
      </c>
    </row>
    <row r="761" spans="1:4" x14ac:dyDescent="0.3">
      <c r="A761" t="s">
        <v>8</v>
      </c>
      <c r="B761" s="1">
        <f t="shared" si="74"/>
        <v>45002</v>
      </c>
      <c r="C761">
        <v>4</v>
      </c>
      <c r="D761" t="s">
        <v>13</v>
      </c>
    </row>
    <row r="762" spans="1:4" x14ac:dyDescent="0.3">
      <c r="A762" t="s">
        <v>1</v>
      </c>
      <c r="B762" s="1">
        <f t="shared" si="74"/>
        <v>45002</v>
      </c>
      <c r="C762">
        <v>3</v>
      </c>
      <c r="D762" t="s">
        <v>12</v>
      </c>
    </row>
    <row r="763" spans="1:4" x14ac:dyDescent="0.3">
      <c r="A763" t="s">
        <v>2</v>
      </c>
      <c r="B763" s="1">
        <f t="shared" si="74"/>
        <v>45002</v>
      </c>
      <c r="C763">
        <v>5</v>
      </c>
      <c r="D763" t="s">
        <v>13</v>
      </c>
    </row>
    <row r="764" spans="1:4" x14ac:dyDescent="0.3">
      <c r="A764" t="s">
        <v>3</v>
      </c>
      <c r="B764" s="1">
        <f t="shared" si="74"/>
        <v>45002</v>
      </c>
      <c r="C764">
        <v>7</v>
      </c>
      <c r="D764" t="s">
        <v>13</v>
      </c>
    </row>
    <row r="765" spans="1:4" x14ac:dyDescent="0.3">
      <c r="A765" t="s">
        <v>4</v>
      </c>
      <c r="B765" s="1">
        <f t="shared" si="74"/>
        <v>45002</v>
      </c>
      <c r="C765">
        <v>1</v>
      </c>
      <c r="D765" t="s">
        <v>12</v>
      </c>
    </row>
    <row r="766" spans="1:4" x14ac:dyDescent="0.3">
      <c r="A766" t="s">
        <v>5</v>
      </c>
      <c r="B766" s="1">
        <f t="shared" si="74"/>
        <v>45002</v>
      </c>
      <c r="C766">
        <v>4</v>
      </c>
      <c r="D766" t="s">
        <v>12</v>
      </c>
    </row>
    <row r="767" spans="1:4" x14ac:dyDescent="0.3">
      <c r="A767" t="s">
        <v>6</v>
      </c>
      <c r="B767" s="1">
        <f t="shared" si="74"/>
        <v>45002</v>
      </c>
      <c r="C767">
        <v>10</v>
      </c>
      <c r="D767" t="s">
        <v>12</v>
      </c>
    </row>
    <row r="768" spans="1:4" x14ac:dyDescent="0.3">
      <c r="A768" t="s">
        <v>7</v>
      </c>
      <c r="B768" s="1">
        <f t="shared" ref="B768:B777" si="75">((43542+(2*365))+1)+730</f>
        <v>45003</v>
      </c>
      <c r="C768">
        <v>8</v>
      </c>
      <c r="D768" t="s">
        <v>11</v>
      </c>
    </row>
    <row r="769" spans="1:4" x14ac:dyDescent="0.3">
      <c r="A769" t="s">
        <v>8</v>
      </c>
      <c r="B769" s="1">
        <f t="shared" si="75"/>
        <v>45003</v>
      </c>
      <c r="C769">
        <v>7</v>
      </c>
      <c r="D769" t="s">
        <v>12</v>
      </c>
    </row>
    <row r="770" spans="1:4" x14ac:dyDescent="0.3">
      <c r="A770" t="s">
        <v>1</v>
      </c>
      <c r="B770" s="1">
        <f t="shared" si="75"/>
        <v>45003</v>
      </c>
      <c r="C770">
        <v>4</v>
      </c>
      <c r="D770" t="s">
        <v>12</v>
      </c>
    </row>
    <row r="771" spans="1:4" x14ac:dyDescent="0.3">
      <c r="A771" t="s">
        <v>2</v>
      </c>
      <c r="B771" s="1">
        <f t="shared" si="75"/>
        <v>45003</v>
      </c>
      <c r="C771">
        <v>8</v>
      </c>
      <c r="D771" t="s">
        <v>12</v>
      </c>
    </row>
    <row r="772" spans="1:4" x14ac:dyDescent="0.3">
      <c r="A772" t="s">
        <v>3</v>
      </c>
      <c r="B772" s="1">
        <f t="shared" si="75"/>
        <v>45003</v>
      </c>
      <c r="C772">
        <v>9</v>
      </c>
      <c r="D772" t="s">
        <v>12</v>
      </c>
    </row>
    <row r="773" spans="1:4" x14ac:dyDescent="0.3">
      <c r="A773" t="s">
        <v>4</v>
      </c>
      <c r="B773" s="1">
        <f t="shared" si="75"/>
        <v>45003</v>
      </c>
      <c r="C773">
        <v>5</v>
      </c>
      <c r="D773" t="s">
        <v>11</v>
      </c>
    </row>
    <row r="774" spans="1:4" x14ac:dyDescent="0.3">
      <c r="A774" t="s">
        <v>5</v>
      </c>
      <c r="B774" s="1">
        <f t="shared" si="75"/>
        <v>45003</v>
      </c>
      <c r="C774">
        <v>5</v>
      </c>
      <c r="D774" t="s">
        <v>13</v>
      </c>
    </row>
    <row r="775" spans="1:4" x14ac:dyDescent="0.3">
      <c r="A775" t="s">
        <v>6</v>
      </c>
      <c r="B775" s="1">
        <f t="shared" si="75"/>
        <v>45003</v>
      </c>
      <c r="C775">
        <v>7</v>
      </c>
      <c r="D775" t="s">
        <v>12</v>
      </c>
    </row>
    <row r="776" spans="1:4" x14ac:dyDescent="0.3">
      <c r="A776" t="s">
        <v>7</v>
      </c>
      <c r="B776" s="1">
        <f t="shared" si="75"/>
        <v>45003</v>
      </c>
      <c r="C776">
        <v>2</v>
      </c>
      <c r="D776" t="s">
        <v>12</v>
      </c>
    </row>
    <row r="777" spans="1:4" x14ac:dyDescent="0.3">
      <c r="A777" t="s">
        <v>8</v>
      </c>
      <c r="B777" s="1">
        <f t="shared" si="75"/>
        <v>45003</v>
      </c>
      <c r="C777">
        <v>10</v>
      </c>
      <c r="D777" t="s">
        <v>11</v>
      </c>
    </row>
    <row r="778" spans="1:4" x14ac:dyDescent="0.3">
      <c r="A778" t="s">
        <v>1</v>
      </c>
      <c r="B778" s="1">
        <f t="shared" ref="B778:B787" si="76">((43543+(2*365))+1)+730</f>
        <v>45004</v>
      </c>
      <c r="C778">
        <v>9</v>
      </c>
      <c r="D778" t="s">
        <v>12</v>
      </c>
    </row>
    <row r="779" spans="1:4" x14ac:dyDescent="0.3">
      <c r="A779" t="s">
        <v>2</v>
      </c>
      <c r="B779" s="1">
        <f t="shared" si="76"/>
        <v>45004</v>
      </c>
      <c r="C779">
        <v>9</v>
      </c>
      <c r="D779" t="s">
        <v>11</v>
      </c>
    </row>
    <row r="780" spans="1:4" x14ac:dyDescent="0.3">
      <c r="A780" t="s">
        <v>3</v>
      </c>
      <c r="B780" s="1">
        <f t="shared" si="76"/>
        <v>45004</v>
      </c>
      <c r="C780">
        <v>8</v>
      </c>
      <c r="D780" t="s">
        <v>12</v>
      </c>
    </row>
    <row r="781" spans="1:4" x14ac:dyDescent="0.3">
      <c r="A781" t="s">
        <v>4</v>
      </c>
      <c r="B781" s="1">
        <f t="shared" si="76"/>
        <v>45004</v>
      </c>
      <c r="C781">
        <v>8</v>
      </c>
      <c r="D781" t="s">
        <v>13</v>
      </c>
    </row>
    <row r="782" spans="1:4" x14ac:dyDescent="0.3">
      <c r="A782" t="s">
        <v>5</v>
      </c>
      <c r="B782" s="1">
        <f t="shared" si="76"/>
        <v>45004</v>
      </c>
      <c r="C782">
        <v>9</v>
      </c>
      <c r="D782" t="s">
        <v>12</v>
      </c>
    </row>
    <row r="783" spans="1:4" x14ac:dyDescent="0.3">
      <c r="A783" t="s">
        <v>6</v>
      </c>
      <c r="B783" s="1">
        <f t="shared" si="76"/>
        <v>45004</v>
      </c>
      <c r="C783">
        <v>4</v>
      </c>
      <c r="D783" t="s">
        <v>12</v>
      </c>
    </row>
    <row r="784" spans="1:4" x14ac:dyDescent="0.3">
      <c r="A784" t="s">
        <v>7</v>
      </c>
      <c r="B784" s="1">
        <f t="shared" si="76"/>
        <v>45004</v>
      </c>
      <c r="C784">
        <v>7</v>
      </c>
      <c r="D784" t="s">
        <v>12</v>
      </c>
    </row>
    <row r="785" spans="1:4" x14ac:dyDescent="0.3">
      <c r="A785" t="s">
        <v>8</v>
      </c>
      <c r="B785" s="1">
        <f t="shared" si="76"/>
        <v>45004</v>
      </c>
      <c r="C785">
        <v>3</v>
      </c>
      <c r="D785" t="s">
        <v>11</v>
      </c>
    </row>
    <row r="786" spans="1:4" x14ac:dyDescent="0.3">
      <c r="A786" t="s">
        <v>1</v>
      </c>
      <c r="B786" s="1">
        <f t="shared" si="76"/>
        <v>45004</v>
      </c>
      <c r="C786">
        <v>10</v>
      </c>
      <c r="D786" t="s">
        <v>13</v>
      </c>
    </row>
    <row r="787" spans="1:4" x14ac:dyDescent="0.3">
      <c r="A787" t="s">
        <v>2</v>
      </c>
      <c r="B787" s="1">
        <f t="shared" si="76"/>
        <v>45004</v>
      </c>
      <c r="C787">
        <v>9</v>
      </c>
      <c r="D787" t="s">
        <v>12</v>
      </c>
    </row>
    <row r="788" spans="1:4" x14ac:dyDescent="0.3">
      <c r="A788" t="s">
        <v>3</v>
      </c>
      <c r="B788" s="1">
        <f t="shared" ref="B788:B797" si="77">((43544+(2*365))+1)+730</f>
        <v>45005</v>
      </c>
      <c r="C788">
        <v>9</v>
      </c>
      <c r="D788" t="s">
        <v>12</v>
      </c>
    </row>
    <row r="789" spans="1:4" x14ac:dyDescent="0.3">
      <c r="A789" t="s">
        <v>4</v>
      </c>
      <c r="B789" s="1">
        <f t="shared" si="77"/>
        <v>45005</v>
      </c>
      <c r="C789">
        <v>2</v>
      </c>
      <c r="D789" t="s">
        <v>14</v>
      </c>
    </row>
    <row r="790" spans="1:4" x14ac:dyDescent="0.3">
      <c r="A790" t="s">
        <v>5</v>
      </c>
      <c r="B790" s="1">
        <f t="shared" si="77"/>
        <v>45005</v>
      </c>
      <c r="C790">
        <v>10</v>
      </c>
      <c r="D790" t="s">
        <v>11</v>
      </c>
    </row>
    <row r="791" spans="1:4" x14ac:dyDescent="0.3">
      <c r="A791" t="s">
        <v>6</v>
      </c>
      <c r="B791" s="1">
        <f t="shared" si="77"/>
        <v>45005</v>
      </c>
      <c r="C791">
        <v>8</v>
      </c>
      <c r="D791" t="s">
        <v>13</v>
      </c>
    </row>
    <row r="792" spans="1:4" x14ac:dyDescent="0.3">
      <c r="A792" t="s">
        <v>7</v>
      </c>
      <c r="B792" s="1">
        <f t="shared" si="77"/>
        <v>45005</v>
      </c>
      <c r="C792">
        <v>6</v>
      </c>
      <c r="D792" t="s">
        <v>13</v>
      </c>
    </row>
    <row r="793" spans="1:4" x14ac:dyDescent="0.3">
      <c r="A793" t="s">
        <v>8</v>
      </c>
      <c r="B793" s="1">
        <f t="shared" si="77"/>
        <v>45005</v>
      </c>
      <c r="C793">
        <v>7</v>
      </c>
      <c r="D793" t="s">
        <v>11</v>
      </c>
    </row>
    <row r="794" spans="1:4" x14ac:dyDescent="0.3">
      <c r="A794" t="s">
        <v>1</v>
      </c>
      <c r="B794" s="1">
        <f t="shared" si="77"/>
        <v>45005</v>
      </c>
      <c r="C794">
        <v>9</v>
      </c>
      <c r="D794" t="s">
        <v>12</v>
      </c>
    </row>
    <row r="795" spans="1:4" x14ac:dyDescent="0.3">
      <c r="A795" t="s">
        <v>2</v>
      </c>
      <c r="B795" s="1">
        <f t="shared" si="77"/>
        <v>45005</v>
      </c>
      <c r="C795">
        <v>6</v>
      </c>
      <c r="D795" t="s">
        <v>11</v>
      </c>
    </row>
    <row r="796" spans="1:4" x14ac:dyDescent="0.3">
      <c r="A796" t="s">
        <v>3</v>
      </c>
      <c r="B796" s="1">
        <f t="shared" si="77"/>
        <v>45005</v>
      </c>
      <c r="C796">
        <v>1</v>
      </c>
      <c r="D796" t="s">
        <v>12</v>
      </c>
    </row>
    <row r="797" spans="1:4" x14ac:dyDescent="0.3">
      <c r="A797" t="s">
        <v>4</v>
      </c>
      <c r="B797" s="1">
        <f t="shared" si="77"/>
        <v>45005</v>
      </c>
      <c r="C797">
        <v>7</v>
      </c>
      <c r="D797" t="s">
        <v>12</v>
      </c>
    </row>
    <row r="798" spans="1:4" x14ac:dyDescent="0.3">
      <c r="A798" t="s">
        <v>5</v>
      </c>
      <c r="B798" s="1">
        <f t="shared" ref="B798:B807" si="78">((43545+(2*365))+1)+730</f>
        <v>45006</v>
      </c>
      <c r="C798">
        <v>9</v>
      </c>
      <c r="D798" t="s">
        <v>12</v>
      </c>
    </row>
    <row r="799" spans="1:4" x14ac:dyDescent="0.3">
      <c r="A799" t="s">
        <v>6</v>
      </c>
      <c r="B799" s="1">
        <f t="shared" si="78"/>
        <v>45006</v>
      </c>
      <c r="C799">
        <v>8</v>
      </c>
      <c r="D799" t="s">
        <v>11</v>
      </c>
    </row>
    <row r="800" spans="1:4" x14ac:dyDescent="0.3">
      <c r="A800" t="s">
        <v>7</v>
      </c>
      <c r="B800" s="1">
        <f t="shared" si="78"/>
        <v>45006</v>
      </c>
      <c r="C800">
        <v>7</v>
      </c>
      <c r="D800" t="s">
        <v>11</v>
      </c>
    </row>
    <row r="801" spans="1:4" x14ac:dyDescent="0.3">
      <c r="A801" t="s">
        <v>8</v>
      </c>
      <c r="B801" s="1">
        <f t="shared" si="78"/>
        <v>45006</v>
      </c>
      <c r="C801">
        <v>1</v>
      </c>
      <c r="D801" t="s">
        <v>12</v>
      </c>
    </row>
    <row r="802" spans="1:4" x14ac:dyDescent="0.3">
      <c r="A802" t="s">
        <v>1</v>
      </c>
      <c r="B802" s="1">
        <f t="shared" si="78"/>
        <v>45006</v>
      </c>
      <c r="C802">
        <v>3</v>
      </c>
      <c r="D802" t="s">
        <v>14</v>
      </c>
    </row>
    <row r="803" spans="1:4" x14ac:dyDescent="0.3">
      <c r="A803" t="s">
        <v>2</v>
      </c>
      <c r="B803" s="1">
        <f t="shared" si="78"/>
        <v>45006</v>
      </c>
      <c r="C803">
        <v>10</v>
      </c>
      <c r="D803" t="s">
        <v>12</v>
      </c>
    </row>
    <row r="804" spans="1:4" x14ac:dyDescent="0.3">
      <c r="A804" t="s">
        <v>3</v>
      </c>
      <c r="B804" s="1">
        <f t="shared" si="78"/>
        <v>45006</v>
      </c>
      <c r="C804">
        <v>1</v>
      </c>
      <c r="D804" t="s">
        <v>12</v>
      </c>
    </row>
    <row r="805" spans="1:4" x14ac:dyDescent="0.3">
      <c r="A805" t="s">
        <v>4</v>
      </c>
      <c r="B805" s="1">
        <f t="shared" si="78"/>
        <v>45006</v>
      </c>
      <c r="C805">
        <v>5</v>
      </c>
      <c r="D805" t="s">
        <v>12</v>
      </c>
    </row>
    <row r="806" spans="1:4" x14ac:dyDescent="0.3">
      <c r="A806" t="s">
        <v>5</v>
      </c>
      <c r="B806" s="1">
        <f t="shared" si="78"/>
        <v>45006</v>
      </c>
      <c r="C806">
        <v>8</v>
      </c>
      <c r="D806" t="s">
        <v>13</v>
      </c>
    </row>
    <row r="807" spans="1:4" x14ac:dyDescent="0.3">
      <c r="A807" t="s">
        <v>6</v>
      </c>
      <c r="B807" s="1">
        <f t="shared" si="78"/>
        <v>45006</v>
      </c>
      <c r="C807">
        <v>2</v>
      </c>
      <c r="D807" t="s">
        <v>12</v>
      </c>
    </row>
    <row r="808" spans="1:4" x14ac:dyDescent="0.3">
      <c r="A808" t="s">
        <v>7</v>
      </c>
      <c r="B808" s="1">
        <f t="shared" ref="B808:B817" si="79">((43546+(2*365))+1)+730</f>
        <v>45007</v>
      </c>
      <c r="C808">
        <v>4</v>
      </c>
      <c r="D808" t="s">
        <v>11</v>
      </c>
    </row>
    <row r="809" spans="1:4" x14ac:dyDescent="0.3">
      <c r="A809" t="s">
        <v>8</v>
      </c>
      <c r="B809" s="1">
        <f t="shared" si="79"/>
        <v>45007</v>
      </c>
      <c r="C809">
        <v>2</v>
      </c>
      <c r="D809" t="s">
        <v>13</v>
      </c>
    </row>
    <row r="810" spans="1:4" x14ac:dyDescent="0.3">
      <c r="A810" t="s">
        <v>1</v>
      </c>
      <c r="B810" s="1">
        <f t="shared" si="79"/>
        <v>45007</v>
      </c>
      <c r="C810">
        <v>3</v>
      </c>
      <c r="D810" t="s">
        <v>12</v>
      </c>
    </row>
    <row r="811" spans="1:4" x14ac:dyDescent="0.3">
      <c r="A811" t="s">
        <v>2</v>
      </c>
      <c r="B811" s="1">
        <f t="shared" si="79"/>
        <v>45007</v>
      </c>
      <c r="C811">
        <v>8</v>
      </c>
      <c r="D811" t="s">
        <v>14</v>
      </c>
    </row>
    <row r="812" spans="1:4" x14ac:dyDescent="0.3">
      <c r="A812" t="s">
        <v>3</v>
      </c>
      <c r="B812" s="1">
        <f t="shared" si="79"/>
        <v>45007</v>
      </c>
      <c r="C812">
        <v>5</v>
      </c>
      <c r="D812" t="s">
        <v>14</v>
      </c>
    </row>
    <row r="813" spans="1:4" x14ac:dyDescent="0.3">
      <c r="A813" t="s">
        <v>4</v>
      </c>
      <c r="B813" s="1">
        <f t="shared" si="79"/>
        <v>45007</v>
      </c>
      <c r="C813">
        <v>9</v>
      </c>
      <c r="D813" t="s">
        <v>12</v>
      </c>
    </row>
    <row r="814" spans="1:4" x14ac:dyDescent="0.3">
      <c r="A814" t="s">
        <v>5</v>
      </c>
      <c r="B814" s="1">
        <f t="shared" si="79"/>
        <v>45007</v>
      </c>
      <c r="C814">
        <v>8</v>
      </c>
      <c r="D814" t="s">
        <v>12</v>
      </c>
    </row>
    <row r="815" spans="1:4" x14ac:dyDescent="0.3">
      <c r="A815" t="s">
        <v>6</v>
      </c>
      <c r="B815" s="1">
        <f t="shared" si="79"/>
        <v>45007</v>
      </c>
      <c r="C815">
        <v>2</v>
      </c>
      <c r="D815" t="s">
        <v>14</v>
      </c>
    </row>
    <row r="816" spans="1:4" x14ac:dyDescent="0.3">
      <c r="A816" t="s">
        <v>7</v>
      </c>
      <c r="B816" s="1">
        <f t="shared" si="79"/>
        <v>45007</v>
      </c>
      <c r="C816">
        <v>8</v>
      </c>
      <c r="D816" t="s">
        <v>11</v>
      </c>
    </row>
    <row r="817" spans="1:4" x14ac:dyDescent="0.3">
      <c r="A817" t="s">
        <v>8</v>
      </c>
      <c r="B817" s="1">
        <f t="shared" si="79"/>
        <v>45007</v>
      </c>
      <c r="C817">
        <v>7</v>
      </c>
      <c r="D817" t="s">
        <v>13</v>
      </c>
    </row>
    <row r="818" spans="1:4" x14ac:dyDescent="0.3">
      <c r="A818" t="s">
        <v>1</v>
      </c>
      <c r="B818" s="1">
        <f t="shared" ref="B818:B827" si="80">((43547+(2*365))+1)+730</f>
        <v>45008</v>
      </c>
      <c r="C818">
        <v>3</v>
      </c>
      <c r="D818" t="s">
        <v>12</v>
      </c>
    </row>
    <row r="819" spans="1:4" x14ac:dyDescent="0.3">
      <c r="A819" t="s">
        <v>2</v>
      </c>
      <c r="B819" s="1">
        <f t="shared" si="80"/>
        <v>45008</v>
      </c>
      <c r="C819">
        <v>5</v>
      </c>
      <c r="D819" t="s">
        <v>12</v>
      </c>
    </row>
    <row r="820" spans="1:4" x14ac:dyDescent="0.3">
      <c r="A820" t="s">
        <v>3</v>
      </c>
      <c r="B820" s="1">
        <f t="shared" si="80"/>
        <v>45008</v>
      </c>
      <c r="C820">
        <v>7</v>
      </c>
      <c r="D820" t="s">
        <v>12</v>
      </c>
    </row>
    <row r="821" spans="1:4" x14ac:dyDescent="0.3">
      <c r="A821" t="s">
        <v>4</v>
      </c>
      <c r="B821" s="1">
        <f t="shared" si="80"/>
        <v>45008</v>
      </c>
      <c r="C821">
        <v>9</v>
      </c>
      <c r="D821" t="s">
        <v>11</v>
      </c>
    </row>
    <row r="822" spans="1:4" x14ac:dyDescent="0.3">
      <c r="A822" t="s">
        <v>5</v>
      </c>
      <c r="B822" s="1">
        <f t="shared" si="80"/>
        <v>45008</v>
      </c>
      <c r="C822">
        <v>6</v>
      </c>
      <c r="D822" t="s">
        <v>11</v>
      </c>
    </row>
    <row r="823" spans="1:4" x14ac:dyDescent="0.3">
      <c r="A823" t="s">
        <v>6</v>
      </c>
      <c r="B823" s="1">
        <f t="shared" si="80"/>
        <v>45008</v>
      </c>
      <c r="C823">
        <v>2</v>
      </c>
      <c r="D823" t="s">
        <v>11</v>
      </c>
    </row>
    <row r="824" spans="1:4" x14ac:dyDescent="0.3">
      <c r="A824" t="s">
        <v>7</v>
      </c>
      <c r="B824" s="1">
        <f t="shared" si="80"/>
        <v>45008</v>
      </c>
      <c r="C824">
        <v>5</v>
      </c>
      <c r="D824" t="s">
        <v>11</v>
      </c>
    </row>
    <row r="825" spans="1:4" x14ac:dyDescent="0.3">
      <c r="A825" t="s">
        <v>8</v>
      </c>
      <c r="B825" s="1">
        <f t="shared" si="80"/>
        <v>45008</v>
      </c>
      <c r="C825">
        <v>5</v>
      </c>
      <c r="D825" t="s">
        <v>12</v>
      </c>
    </row>
    <row r="826" spans="1:4" x14ac:dyDescent="0.3">
      <c r="A826" t="s">
        <v>1</v>
      </c>
      <c r="B826" s="1">
        <f t="shared" si="80"/>
        <v>45008</v>
      </c>
      <c r="C826">
        <v>7</v>
      </c>
      <c r="D826" t="s">
        <v>12</v>
      </c>
    </row>
    <row r="827" spans="1:4" x14ac:dyDescent="0.3">
      <c r="A827" t="s">
        <v>2</v>
      </c>
      <c r="B827" s="1">
        <f t="shared" si="80"/>
        <v>45008</v>
      </c>
      <c r="C827">
        <v>8</v>
      </c>
      <c r="D827" t="s">
        <v>12</v>
      </c>
    </row>
    <row r="828" spans="1:4" x14ac:dyDescent="0.3">
      <c r="A828" t="s">
        <v>3</v>
      </c>
      <c r="B828" s="1">
        <f t="shared" ref="B828:B837" si="81">((43548+(2*365))+1)+730</f>
        <v>45009</v>
      </c>
      <c r="C828">
        <v>1</v>
      </c>
      <c r="D828" t="s">
        <v>13</v>
      </c>
    </row>
    <row r="829" spans="1:4" x14ac:dyDescent="0.3">
      <c r="A829" t="s">
        <v>4</v>
      </c>
      <c r="B829" s="1">
        <f t="shared" si="81"/>
        <v>45009</v>
      </c>
      <c r="C829">
        <v>5</v>
      </c>
      <c r="D829" t="s">
        <v>11</v>
      </c>
    </row>
    <row r="830" spans="1:4" x14ac:dyDescent="0.3">
      <c r="A830" t="s">
        <v>5</v>
      </c>
      <c r="B830" s="1">
        <f t="shared" si="81"/>
        <v>45009</v>
      </c>
      <c r="C830">
        <v>6</v>
      </c>
      <c r="D830" t="s">
        <v>12</v>
      </c>
    </row>
    <row r="831" spans="1:4" x14ac:dyDescent="0.3">
      <c r="A831" t="s">
        <v>6</v>
      </c>
      <c r="B831" s="1">
        <f t="shared" si="81"/>
        <v>45009</v>
      </c>
      <c r="C831">
        <v>8</v>
      </c>
      <c r="D831" t="s">
        <v>12</v>
      </c>
    </row>
    <row r="832" spans="1:4" x14ac:dyDescent="0.3">
      <c r="A832" t="s">
        <v>7</v>
      </c>
      <c r="B832" s="1">
        <f t="shared" si="81"/>
        <v>45009</v>
      </c>
      <c r="C832">
        <v>4</v>
      </c>
      <c r="D832" t="s">
        <v>11</v>
      </c>
    </row>
    <row r="833" spans="1:4" x14ac:dyDescent="0.3">
      <c r="A833" t="s">
        <v>8</v>
      </c>
      <c r="B833" s="1">
        <f t="shared" si="81"/>
        <v>45009</v>
      </c>
      <c r="C833">
        <v>4</v>
      </c>
      <c r="D833" t="s">
        <v>12</v>
      </c>
    </row>
    <row r="834" spans="1:4" x14ac:dyDescent="0.3">
      <c r="A834" t="s">
        <v>1</v>
      </c>
      <c r="B834" s="1">
        <f t="shared" si="81"/>
        <v>45009</v>
      </c>
      <c r="C834">
        <v>5</v>
      </c>
      <c r="D834" t="s">
        <v>11</v>
      </c>
    </row>
    <row r="835" spans="1:4" x14ac:dyDescent="0.3">
      <c r="A835" t="s">
        <v>2</v>
      </c>
      <c r="B835" s="1">
        <f t="shared" si="81"/>
        <v>45009</v>
      </c>
      <c r="C835">
        <v>10</v>
      </c>
      <c r="D835" t="s">
        <v>12</v>
      </c>
    </row>
    <row r="836" spans="1:4" x14ac:dyDescent="0.3">
      <c r="A836" t="s">
        <v>3</v>
      </c>
      <c r="B836" s="1">
        <f t="shared" si="81"/>
        <v>45009</v>
      </c>
      <c r="C836">
        <v>4</v>
      </c>
      <c r="D836" t="s">
        <v>14</v>
      </c>
    </row>
    <row r="837" spans="1:4" x14ac:dyDescent="0.3">
      <c r="A837" t="s">
        <v>4</v>
      </c>
      <c r="B837" s="1">
        <f t="shared" si="81"/>
        <v>45009</v>
      </c>
      <c r="C837">
        <v>8</v>
      </c>
      <c r="D837" t="s">
        <v>13</v>
      </c>
    </row>
    <row r="838" spans="1:4" x14ac:dyDescent="0.3">
      <c r="A838" t="s">
        <v>5</v>
      </c>
      <c r="B838" s="1">
        <f t="shared" ref="B838:B847" si="82">((43549+(2*365))+1)+730</f>
        <v>45010</v>
      </c>
      <c r="C838">
        <v>7</v>
      </c>
      <c r="D838" t="s">
        <v>11</v>
      </c>
    </row>
    <row r="839" spans="1:4" x14ac:dyDescent="0.3">
      <c r="A839" t="s">
        <v>6</v>
      </c>
      <c r="B839" s="1">
        <f t="shared" si="82"/>
        <v>45010</v>
      </c>
      <c r="C839">
        <v>3</v>
      </c>
      <c r="D839" t="s">
        <v>12</v>
      </c>
    </row>
    <row r="840" spans="1:4" x14ac:dyDescent="0.3">
      <c r="A840" t="s">
        <v>7</v>
      </c>
      <c r="B840" s="1">
        <f t="shared" si="82"/>
        <v>45010</v>
      </c>
      <c r="C840">
        <v>1</v>
      </c>
      <c r="D840" t="s">
        <v>13</v>
      </c>
    </row>
    <row r="841" spans="1:4" x14ac:dyDescent="0.3">
      <c r="A841" t="s">
        <v>8</v>
      </c>
      <c r="B841" s="1">
        <f t="shared" si="82"/>
        <v>45010</v>
      </c>
      <c r="C841">
        <v>8</v>
      </c>
      <c r="D841" t="s">
        <v>12</v>
      </c>
    </row>
    <row r="842" spans="1:4" x14ac:dyDescent="0.3">
      <c r="A842" t="s">
        <v>1</v>
      </c>
      <c r="B842" s="1">
        <f t="shared" si="82"/>
        <v>45010</v>
      </c>
      <c r="C842">
        <v>10</v>
      </c>
      <c r="D842" t="s">
        <v>13</v>
      </c>
    </row>
    <row r="843" spans="1:4" x14ac:dyDescent="0.3">
      <c r="A843" t="s">
        <v>2</v>
      </c>
      <c r="B843" s="1">
        <f t="shared" si="82"/>
        <v>45010</v>
      </c>
      <c r="C843">
        <v>8</v>
      </c>
      <c r="D843" t="s">
        <v>14</v>
      </c>
    </row>
    <row r="844" spans="1:4" x14ac:dyDescent="0.3">
      <c r="A844" t="s">
        <v>3</v>
      </c>
      <c r="B844" s="1">
        <f t="shared" si="82"/>
        <v>45010</v>
      </c>
      <c r="C844">
        <v>1</v>
      </c>
      <c r="D844" t="s">
        <v>13</v>
      </c>
    </row>
    <row r="845" spans="1:4" x14ac:dyDescent="0.3">
      <c r="A845" t="s">
        <v>4</v>
      </c>
      <c r="B845" s="1">
        <f t="shared" si="82"/>
        <v>45010</v>
      </c>
      <c r="C845">
        <v>2</v>
      </c>
      <c r="D845" t="s">
        <v>11</v>
      </c>
    </row>
    <row r="846" spans="1:4" x14ac:dyDescent="0.3">
      <c r="A846" t="s">
        <v>5</v>
      </c>
      <c r="B846" s="1">
        <f t="shared" si="82"/>
        <v>45010</v>
      </c>
      <c r="C846">
        <v>10</v>
      </c>
      <c r="D846" t="s">
        <v>12</v>
      </c>
    </row>
    <row r="847" spans="1:4" x14ac:dyDescent="0.3">
      <c r="A847" t="s">
        <v>6</v>
      </c>
      <c r="B847" s="1">
        <f t="shared" si="82"/>
        <v>45010</v>
      </c>
      <c r="C847">
        <v>4</v>
      </c>
      <c r="D847" t="s">
        <v>12</v>
      </c>
    </row>
    <row r="848" spans="1:4" x14ac:dyDescent="0.3">
      <c r="A848" t="s">
        <v>7</v>
      </c>
      <c r="B848" s="1">
        <f t="shared" ref="B848:B857" si="83">((43550+(2*365))+1)+730</f>
        <v>45011</v>
      </c>
      <c r="C848">
        <v>1</v>
      </c>
      <c r="D848" t="s">
        <v>13</v>
      </c>
    </row>
    <row r="849" spans="1:4" x14ac:dyDescent="0.3">
      <c r="A849" t="s">
        <v>8</v>
      </c>
      <c r="B849" s="1">
        <f t="shared" si="83"/>
        <v>45011</v>
      </c>
      <c r="C849">
        <v>3</v>
      </c>
      <c r="D849" t="s">
        <v>12</v>
      </c>
    </row>
    <row r="850" spans="1:4" x14ac:dyDescent="0.3">
      <c r="A850" t="s">
        <v>1</v>
      </c>
      <c r="B850" s="1">
        <f t="shared" si="83"/>
        <v>45011</v>
      </c>
      <c r="C850">
        <v>4</v>
      </c>
      <c r="D850" t="s">
        <v>13</v>
      </c>
    </row>
    <row r="851" spans="1:4" x14ac:dyDescent="0.3">
      <c r="A851" t="s">
        <v>2</v>
      </c>
      <c r="B851" s="1">
        <f t="shared" si="83"/>
        <v>45011</v>
      </c>
      <c r="C851">
        <v>10</v>
      </c>
      <c r="D851" t="s">
        <v>11</v>
      </c>
    </row>
    <row r="852" spans="1:4" x14ac:dyDescent="0.3">
      <c r="A852" t="s">
        <v>3</v>
      </c>
      <c r="B852" s="1">
        <f t="shared" si="83"/>
        <v>45011</v>
      </c>
      <c r="C852">
        <v>5</v>
      </c>
      <c r="D852" t="s">
        <v>12</v>
      </c>
    </row>
    <row r="853" spans="1:4" x14ac:dyDescent="0.3">
      <c r="A853" t="s">
        <v>4</v>
      </c>
      <c r="B853" s="1">
        <f t="shared" si="83"/>
        <v>45011</v>
      </c>
      <c r="C853">
        <v>5</v>
      </c>
      <c r="D853" t="s">
        <v>11</v>
      </c>
    </row>
    <row r="854" spans="1:4" x14ac:dyDescent="0.3">
      <c r="A854" t="s">
        <v>5</v>
      </c>
      <c r="B854" s="1">
        <f t="shared" si="83"/>
        <v>45011</v>
      </c>
      <c r="C854">
        <v>9</v>
      </c>
      <c r="D854" t="s">
        <v>12</v>
      </c>
    </row>
    <row r="855" spans="1:4" x14ac:dyDescent="0.3">
      <c r="A855" t="s">
        <v>6</v>
      </c>
      <c r="B855" s="1">
        <f t="shared" si="83"/>
        <v>45011</v>
      </c>
      <c r="C855">
        <v>7</v>
      </c>
      <c r="D855" t="s">
        <v>13</v>
      </c>
    </row>
    <row r="856" spans="1:4" x14ac:dyDescent="0.3">
      <c r="A856" t="s">
        <v>7</v>
      </c>
      <c r="B856" s="1">
        <f t="shared" si="83"/>
        <v>45011</v>
      </c>
      <c r="C856">
        <v>8</v>
      </c>
      <c r="D856" t="s">
        <v>12</v>
      </c>
    </row>
    <row r="857" spans="1:4" x14ac:dyDescent="0.3">
      <c r="A857" t="s">
        <v>8</v>
      </c>
      <c r="B857" s="1">
        <f t="shared" si="83"/>
        <v>45011</v>
      </c>
      <c r="C857">
        <v>10</v>
      </c>
      <c r="D857" t="s">
        <v>12</v>
      </c>
    </row>
    <row r="858" spans="1:4" x14ac:dyDescent="0.3">
      <c r="A858" t="s">
        <v>1</v>
      </c>
      <c r="B858" s="1">
        <f t="shared" ref="B858:B867" si="84">((43551+(2*365))+1)+730</f>
        <v>45012</v>
      </c>
      <c r="C858">
        <v>10</v>
      </c>
      <c r="D858" t="s">
        <v>14</v>
      </c>
    </row>
    <row r="859" spans="1:4" x14ac:dyDescent="0.3">
      <c r="A859" t="s">
        <v>2</v>
      </c>
      <c r="B859" s="1">
        <f t="shared" si="84"/>
        <v>45012</v>
      </c>
      <c r="C859">
        <v>2</v>
      </c>
      <c r="D859" t="s">
        <v>11</v>
      </c>
    </row>
    <row r="860" spans="1:4" x14ac:dyDescent="0.3">
      <c r="A860" t="s">
        <v>3</v>
      </c>
      <c r="B860" s="1">
        <f t="shared" si="84"/>
        <v>45012</v>
      </c>
      <c r="C860">
        <v>6</v>
      </c>
      <c r="D860" t="s">
        <v>12</v>
      </c>
    </row>
    <row r="861" spans="1:4" x14ac:dyDescent="0.3">
      <c r="A861" t="s">
        <v>4</v>
      </c>
      <c r="B861" s="1">
        <f t="shared" si="84"/>
        <v>45012</v>
      </c>
      <c r="C861">
        <v>6</v>
      </c>
      <c r="D861" t="s">
        <v>12</v>
      </c>
    </row>
    <row r="862" spans="1:4" x14ac:dyDescent="0.3">
      <c r="A862" t="s">
        <v>5</v>
      </c>
      <c r="B862" s="1">
        <f t="shared" si="84"/>
        <v>45012</v>
      </c>
      <c r="C862">
        <v>6</v>
      </c>
      <c r="D862" t="s">
        <v>12</v>
      </c>
    </row>
    <row r="863" spans="1:4" x14ac:dyDescent="0.3">
      <c r="A863" t="s">
        <v>6</v>
      </c>
      <c r="B863" s="1">
        <f t="shared" si="84"/>
        <v>45012</v>
      </c>
      <c r="C863">
        <v>8</v>
      </c>
      <c r="D863" t="s">
        <v>13</v>
      </c>
    </row>
    <row r="864" spans="1:4" x14ac:dyDescent="0.3">
      <c r="A864" t="s">
        <v>7</v>
      </c>
      <c r="B864" s="1">
        <f t="shared" si="84"/>
        <v>45012</v>
      </c>
      <c r="C864">
        <v>10</v>
      </c>
      <c r="D864" t="s">
        <v>12</v>
      </c>
    </row>
    <row r="865" spans="1:4" x14ac:dyDescent="0.3">
      <c r="A865" t="s">
        <v>8</v>
      </c>
      <c r="B865" s="1">
        <f t="shared" si="84"/>
        <v>45012</v>
      </c>
      <c r="C865">
        <v>6</v>
      </c>
      <c r="D865" t="s">
        <v>13</v>
      </c>
    </row>
    <row r="866" spans="1:4" x14ac:dyDescent="0.3">
      <c r="A866" t="s">
        <v>1</v>
      </c>
      <c r="B866" s="1">
        <f t="shared" si="84"/>
        <v>45012</v>
      </c>
      <c r="C866">
        <v>8</v>
      </c>
      <c r="D866" t="s">
        <v>12</v>
      </c>
    </row>
    <row r="867" spans="1:4" x14ac:dyDescent="0.3">
      <c r="A867" t="s">
        <v>2</v>
      </c>
      <c r="B867" s="1">
        <f t="shared" si="84"/>
        <v>45012</v>
      </c>
      <c r="C867">
        <v>9</v>
      </c>
      <c r="D867" t="s">
        <v>13</v>
      </c>
    </row>
    <row r="868" spans="1:4" x14ac:dyDescent="0.3">
      <c r="A868" t="s">
        <v>3</v>
      </c>
      <c r="B868" s="1">
        <f t="shared" ref="B868:B877" si="85">((43552+(2*365))+1)+730</f>
        <v>45013</v>
      </c>
      <c r="C868">
        <v>1</v>
      </c>
      <c r="D868" t="s">
        <v>11</v>
      </c>
    </row>
    <row r="869" spans="1:4" x14ac:dyDescent="0.3">
      <c r="A869" t="s">
        <v>4</v>
      </c>
      <c r="B869" s="1">
        <f t="shared" si="85"/>
        <v>45013</v>
      </c>
      <c r="C869">
        <v>1</v>
      </c>
      <c r="D869" t="s">
        <v>12</v>
      </c>
    </row>
    <row r="870" spans="1:4" x14ac:dyDescent="0.3">
      <c r="A870" t="s">
        <v>5</v>
      </c>
      <c r="B870" s="1">
        <f t="shared" si="85"/>
        <v>45013</v>
      </c>
      <c r="C870">
        <v>10</v>
      </c>
      <c r="D870" t="s">
        <v>13</v>
      </c>
    </row>
    <row r="871" spans="1:4" x14ac:dyDescent="0.3">
      <c r="A871" t="s">
        <v>6</v>
      </c>
      <c r="B871" s="1">
        <f t="shared" si="85"/>
        <v>45013</v>
      </c>
      <c r="C871">
        <v>8</v>
      </c>
      <c r="D871" t="s">
        <v>12</v>
      </c>
    </row>
    <row r="872" spans="1:4" x14ac:dyDescent="0.3">
      <c r="A872" t="s">
        <v>7</v>
      </c>
      <c r="B872" s="1">
        <f t="shared" si="85"/>
        <v>45013</v>
      </c>
      <c r="C872">
        <v>3</v>
      </c>
      <c r="D872" t="s">
        <v>13</v>
      </c>
    </row>
    <row r="873" spans="1:4" x14ac:dyDescent="0.3">
      <c r="A873" t="s">
        <v>8</v>
      </c>
      <c r="B873" s="1">
        <f t="shared" si="85"/>
        <v>45013</v>
      </c>
      <c r="C873">
        <v>9</v>
      </c>
      <c r="D873" t="s">
        <v>14</v>
      </c>
    </row>
    <row r="874" spans="1:4" x14ac:dyDescent="0.3">
      <c r="A874" t="s">
        <v>1</v>
      </c>
      <c r="B874" s="1">
        <f t="shared" si="85"/>
        <v>45013</v>
      </c>
      <c r="C874">
        <v>11</v>
      </c>
      <c r="D874" t="s">
        <v>13</v>
      </c>
    </row>
    <row r="875" spans="1:4" x14ac:dyDescent="0.3">
      <c r="A875" t="s">
        <v>2</v>
      </c>
      <c r="B875" s="1">
        <f t="shared" si="85"/>
        <v>45013</v>
      </c>
      <c r="C875">
        <v>8</v>
      </c>
      <c r="D875" t="s">
        <v>13</v>
      </c>
    </row>
    <row r="876" spans="1:4" x14ac:dyDescent="0.3">
      <c r="A876" t="s">
        <v>3</v>
      </c>
      <c r="B876" s="1">
        <f t="shared" si="85"/>
        <v>45013</v>
      </c>
      <c r="C876">
        <v>0</v>
      </c>
      <c r="D876" t="s">
        <v>11</v>
      </c>
    </row>
    <row r="877" spans="1:4" x14ac:dyDescent="0.3">
      <c r="A877" t="s">
        <v>4</v>
      </c>
      <c r="B877" s="1">
        <f t="shared" si="85"/>
        <v>45013</v>
      </c>
      <c r="C877">
        <v>5</v>
      </c>
      <c r="D877" t="s">
        <v>12</v>
      </c>
    </row>
    <row r="878" spans="1:4" x14ac:dyDescent="0.3">
      <c r="A878" t="s">
        <v>5</v>
      </c>
      <c r="B878" s="1">
        <f t="shared" ref="B878:B887" si="86">((43553+(2*365))+1)+730</f>
        <v>45014</v>
      </c>
      <c r="C878">
        <v>10</v>
      </c>
      <c r="D878" t="s">
        <v>12</v>
      </c>
    </row>
    <row r="879" spans="1:4" x14ac:dyDescent="0.3">
      <c r="A879" t="s">
        <v>6</v>
      </c>
      <c r="B879" s="1">
        <f t="shared" si="86"/>
        <v>45014</v>
      </c>
      <c r="C879">
        <v>9</v>
      </c>
      <c r="D879" t="s">
        <v>13</v>
      </c>
    </row>
    <row r="880" spans="1:4" x14ac:dyDescent="0.3">
      <c r="A880" t="s">
        <v>7</v>
      </c>
      <c r="B880" s="1">
        <f t="shared" si="86"/>
        <v>45014</v>
      </c>
      <c r="C880">
        <v>7</v>
      </c>
      <c r="D880" t="s">
        <v>12</v>
      </c>
    </row>
    <row r="881" spans="1:4" x14ac:dyDescent="0.3">
      <c r="A881" t="s">
        <v>8</v>
      </c>
      <c r="B881" s="1">
        <f t="shared" si="86"/>
        <v>45014</v>
      </c>
      <c r="C881">
        <v>8</v>
      </c>
      <c r="D881" t="s">
        <v>12</v>
      </c>
    </row>
    <row r="882" spans="1:4" x14ac:dyDescent="0.3">
      <c r="A882" t="s">
        <v>1</v>
      </c>
      <c r="B882" s="1">
        <f t="shared" si="86"/>
        <v>45014</v>
      </c>
      <c r="C882">
        <v>8</v>
      </c>
      <c r="D882" t="s">
        <v>14</v>
      </c>
    </row>
    <row r="883" spans="1:4" x14ac:dyDescent="0.3">
      <c r="A883" t="s">
        <v>2</v>
      </c>
      <c r="B883" s="1">
        <f t="shared" si="86"/>
        <v>45014</v>
      </c>
      <c r="C883">
        <v>10</v>
      </c>
      <c r="D883" t="s">
        <v>12</v>
      </c>
    </row>
    <row r="884" spans="1:4" x14ac:dyDescent="0.3">
      <c r="A884" t="s">
        <v>3</v>
      </c>
      <c r="B884" s="1">
        <f t="shared" si="86"/>
        <v>45014</v>
      </c>
      <c r="C884">
        <v>3</v>
      </c>
      <c r="D884" t="s">
        <v>13</v>
      </c>
    </row>
    <row r="885" spans="1:4" x14ac:dyDescent="0.3">
      <c r="A885" t="s">
        <v>4</v>
      </c>
      <c r="B885" s="1">
        <f t="shared" si="86"/>
        <v>45014</v>
      </c>
      <c r="C885">
        <v>5</v>
      </c>
      <c r="D885" t="s">
        <v>12</v>
      </c>
    </row>
    <row r="886" spans="1:4" x14ac:dyDescent="0.3">
      <c r="A886" t="s">
        <v>5</v>
      </c>
      <c r="B886" s="1">
        <f t="shared" si="86"/>
        <v>45014</v>
      </c>
      <c r="C886">
        <v>7</v>
      </c>
      <c r="D886" t="s">
        <v>14</v>
      </c>
    </row>
    <row r="887" spans="1:4" x14ac:dyDescent="0.3">
      <c r="A887" t="s">
        <v>6</v>
      </c>
      <c r="B887" s="1">
        <f t="shared" si="86"/>
        <v>45014</v>
      </c>
      <c r="C887">
        <v>5</v>
      </c>
      <c r="D887" t="s">
        <v>13</v>
      </c>
    </row>
    <row r="888" spans="1:4" x14ac:dyDescent="0.3">
      <c r="A888" t="s">
        <v>7</v>
      </c>
      <c r="B888" s="1">
        <f t="shared" ref="B888:B897" si="87">((43554+(2*365))+1)+730</f>
        <v>45015</v>
      </c>
      <c r="C888">
        <v>8</v>
      </c>
      <c r="D888" t="s">
        <v>12</v>
      </c>
    </row>
    <row r="889" spans="1:4" x14ac:dyDescent="0.3">
      <c r="A889" t="s">
        <v>8</v>
      </c>
      <c r="B889" s="1">
        <f t="shared" si="87"/>
        <v>45015</v>
      </c>
      <c r="C889">
        <v>2</v>
      </c>
      <c r="D889" t="s">
        <v>14</v>
      </c>
    </row>
    <row r="890" spans="1:4" x14ac:dyDescent="0.3">
      <c r="A890" t="s">
        <v>1</v>
      </c>
      <c r="B890" s="1">
        <f t="shared" si="87"/>
        <v>45015</v>
      </c>
      <c r="C890">
        <v>7</v>
      </c>
      <c r="D890" t="s">
        <v>14</v>
      </c>
    </row>
    <row r="891" spans="1:4" x14ac:dyDescent="0.3">
      <c r="A891" t="s">
        <v>2</v>
      </c>
      <c r="B891" s="1">
        <f t="shared" si="87"/>
        <v>45015</v>
      </c>
      <c r="C891">
        <v>3</v>
      </c>
      <c r="D891" t="s">
        <v>13</v>
      </c>
    </row>
    <row r="892" spans="1:4" x14ac:dyDescent="0.3">
      <c r="A892" t="s">
        <v>3</v>
      </c>
      <c r="B892" s="1">
        <f t="shared" si="87"/>
        <v>45015</v>
      </c>
      <c r="C892">
        <v>7</v>
      </c>
      <c r="D892" t="s">
        <v>12</v>
      </c>
    </row>
    <row r="893" spans="1:4" x14ac:dyDescent="0.3">
      <c r="A893" t="s">
        <v>4</v>
      </c>
      <c r="B893" s="1">
        <f t="shared" si="87"/>
        <v>45015</v>
      </c>
      <c r="C893">
        <v>9</v>
      </c>
      <c r="D893" t="s">
        <v>12</v>
      </c>
    </row>
    <row r="894" spans="1:4" x14ac:dyDescent="0.3">
      <c r="A894" t="s">
        <v>5</v>
      </c>
      <c r="B894" s="1">
        <f t="shared" si="87"/>
        <v>45015</v>
      </c>
      <c r="C894">
        <v>5</v>
      </c>
      <c r="D894" t="s">
        <v>12</v>
      </c>
    </row>
    <row r="895" spans="1:4" x14ac:dyDescent="0.3">
      <c r="A895" t="s">
        <v>6</v>
      </c>
      <c r="B895" s="1">
        <f t="shared" si="87"/>
        <v>45015</v>
      </c>
      <c r="C895">
        <v>3</v>
      </c>
      <c r="D895" t="s">
        <v>14</v>
      </c>
    </row>
    <row r="896" spans="1:4" x14ac:dyDescent="0.3">
      <c r="A896" t="s">
        <v>7</v>
      </c>
      <c r="B896" s="1">
        <f t="shared" si="87"/>
        <v>45015</v>
      </c>
      <c r="C896">
        <v>5</v>
      </c>
      <c r="D896" t="s">
        <v>11</v>
      </c>
    </row>
    <row r="897" spans="1:4" x14ac:dyDescent="0.3">
      <c r="A897" t="s">
        <v>8</v>
      </c>
      <c r="B897" s="1">
        <f t="shared" si="87"/>
        <v>45015</v>
      </c>
      <c r="C897">
        <v>8</v>
      </c>
      <c r="D897" t="s">
        <v>11</v>
      </c>
    </row>
    <row r="898" spans="1:4" x14ac:dyDescent="0.3">
      <c r="A898" t="s">
        <v>1</v>
      </c>
      <c r="B898" s="1">
        <f t="shared" ref="B898:B907" si="88">((43555+(2*365))+1)+730</f>
        <v>45016</v>
      </c>
      <c r="C898">
        <v>12</v>
      </c>
      <c r="D898" t="s">
        <v>14</v>
      </c>
    </row>
    <row r="899" spans="1:4" x14ac:dyDescent="0.3">
      <c r="A899" t="s">
        <v>2</v>
      </c>
      <c r="B899" s="1">
        <f t="shared" si="88"/>
        <v>45016</v>
      </c>
      <c r="C899">
        <v>1</v>
      </c>
      <c r="D899" t="s">
        <v>12</v>
      </c>
    </row>
    <row r="900" spans="1:4" x14ac:dyDescent="0.3">
      <c r="A900" t="s">
        <v>3</v>
      </c>
      <c r="B900" s="1">
        <f t="shared" si="88"/>
        <v>45016</v>
      </c>
      <c r="C900">
        <v>6</v>
      </c>
      <c r="D900" t="s">
        <v>13</v>
      </c>
    </row>
    <row r="901" spans="1:4" x14ac:dyDescent="0.3">
      <c r="A901" t="s">
        <v>4</v>
      </c>
      <c r="B901" s="1">
        <f t="shared" si="88"/>
        <v>45016</v>
      </c>
      <c r="C901">
        <v>10</v>
      </c>
      <c r="D901" t="s">
        <v>12</v>
      </c>
    </row>
    <row r="902" spans="1:4" x14ac:dyDescent="0.3">
      <c r="A902" t="s">
        <v>5</v>
      </c>
      <c r="B902" s="1">
        <f t="shared" si="88"/>
        <v>45016</v>
      </c>
      <c r="C902">
        <v>10</v>
      </c>
      <c r="D902" t="s">
        <v>12</v>
      </c>
    </row>
    <row r="903" spans="1:4" x14ac:dyDescent="0.3">
      <c r="A903" t="s">
        <v>6</v>
      </c>
      <c r="B903" s="1">
        <f t="shared" si="88"/>
        <v>45016</v>
      </c>
      <c r="C903">
        <v>10</v>
      </c>
      <c r="D903" t="s">
        <v>12</v>
      </c>
    </row>
    <row r="904" spans="1:4" x14ac:dyDescent="0.3">
      <c r="A904" t="s">
        <v>7</v>
      </c>
      <c r="B904" s="1">
        <f t="shared" si="88"/>
        <v>45016</v>
      </c>
      <c r="C904">
        <v>4</v>
      </c>
      <c r="D904" t="s">
        <v>12</v>
      </c>
    </row>
    <row r="905" spans="1:4" x14ac:dyDescent="0.3">
      <c r="A905" t="s">
        <v>8</v>
      </c>
      <c r="B905" s="1">
        <f t="shared" si="88"/>
        <v>45016</v>
      </c>
      <c r="C905">
        <v>8</v>
      </c>
      <c r="D905" t="s">
        <v>12</v>
      </c>
    </row>
    <row r="906" spans="1:4" x14ac:dyDescent="0.3">
      <c r="A906" t="s">
        <v>1</v>
      </c>
      <c r="B906" s="1">
        <f t="shared" si="88"/>
        <v>45016</v>
      </c>
      <c r="C906">
        <v>8</v>
      </c>
      <c r="D906" t="s">
        <v>12</v>
      </c>
    </row>
    <row r="907" spans="1:4" x14ac:dyDescent="0.3">
      <c r="A907" t="s">
        <v>2</v>
      </c>
      <c r="B907" s="1">
        <f t="shared" si="88"/>
        <v>45016</v>
      </c>
      <c r="C907">
        <v>4</v>
      </c>
      <c r="D907" t="s">
        <v>12</v>
      </c>
    </row>
    <row r="908" spans="1:4" x14ac:dyDescent="0.3">
      <c r="A908" t="s">
        <v>3</v>
      </c>
      <c r="B908" s="1">
        <f t="shared" ref="B908:B917" si="89">((43556+(2*365))+1)+730</f>
        <v>45017</v>
      </c>
      <c r="C908">
        <v>9</v>
      </c>
      <c r="D908" t="s">
        <v>12</v>
      </c>
    </row>
    <row r="909" spans="1:4" x14ac:dyDescent="0.3">
      <c r="A909" t="s">
        <v>4</v>
      </c>
      <c r="B909" s="1">
        <f t="shared" si="89"/>
        <v>45017</v>
      </c>
      <c r="C909">
        <v>4</v>
      </c>
      <c r="D909" t="s">
        <v>14</v>
      </c>
    </row>
    <row r="910" spans="1:4" x14ac:dyDescent="0.3">
      <c r="A910" t="s">
        <v>5</v>
      </c>
      <c r="B910" s="1">
        <f t="shared" si="89"/>
        <v>45017</v>
      </c>
      <c r="C910">
        <v>4</v>
      </c>
      <c r="D910" t="s">
        <v>12</v>
      </c>
    </row>
    <row r="911" spans="1:4" x14ac:dyDescent="0.3">
      <c r="A911" t="s">
        <v>6</v>
      </c>
      <c r="B911" s="1">
        <f t="shared" si="89"/>
        <v>45017</v>
      </c>
      <c r="C911">
        <v>6</v>
      </c>
      <c r="D911" t="s">
        <v>12</v>
      </c>
    </row>
    <row r="912" spans="1:4" x14ac:dyDescent="0.3">
      <c r="A912" t="s">
        <v>7</v>
      </c>
      <c r="B912" s="1">
        <f t="shared" si="89"/>
        <v>45017</v>
      </c>
      <c r="C912">
        <v>8</v>
      </c>
      <c r="D912" t="s">
        <v>12</v>
      </c>
    </row>
    <row r="913" spans="1:4" x14ac:dyDescent="0.3">
      <c r="A913" t="s">
        <v>8</v>
      </c>
      <c r="B913" s="1">
        <f t="shared" si="89"/>
        <v>45017</v>
      </c>
      <c r="C913">
        <v>9</v>
      </c>
      <c r="D913" t="s">
        <v>14</v>
      </c>
    </row>
    <row r="914" spans="1:4" x14ac:dyDescent="0.3">
      <c r="A914" t="s">
        <v>1</v>
      </c>
      <c r="B914" s="1">
        <f t="shared" si="89"/>
        <v>45017</v>
      </c>
      <c r="C914">
        <v>11</v>
      </c>
      <c r="D914" t="s">
        <v>12</v>
      </c>
    </row>
    <row r="915" spans="1:4" x14ac:dyDescent="0.3">
      <c r="A915" t="s">
        <v>2</v>
      </c>
      <c r="B915" s="1">
        <f t="shared" si="89"/>
        <v>45017</v>
      </c>
      <c r="C915">
        <v>6</v>
      </c>
      <c r="D915" t="s">
        <v>12</v>
      </c>
    </row>
    <row r="916" spans="1:4" x14ac:dyDescent="0.3">
      <c r="A916" t="s">
        <v>3</v>
      </c>
      <c r="B916" s="1">
        <f t="shared" si="89"/>
        <v>45017</v>
      </c>
      <c r="C916">
        <v>0</v>
      </c>
      <c r="D916" t="s">
        <v>12</v>
      </c>
    </row>
    <row r="917" spans="1:4" x14ac:dyDescent="0.3">
      <c r="A917" t="s">
        <v>4</v>
      </c>
      <c r="B917" s="1">
        <f t="shared" si="89"/>
        <v>45017</v>
      </c>
      <c r="C917">
        <v>4</v>
      </c>
      <c r="D917" t="s">
        <v>12</v>
      </c>
    </row>
    <row r="918" spans="1:4" x14ac:dyDescent="0.3">
      <c r="A918" t="s">
        <v>5</v>
      </c>
      <c r="B918" s="1">
        <f t="shared" ref="B918:B927" si="90">((43557+(2*365))+1)+730</f>
        <v>45018</v>
      </c>
      <c r="C918">
        <v>1</v>
      </c>
      <c r="D918" t="s">
        <v>12</v>
      </c>
    </row>
    <row r="919" spans="1:4" x14ac:dyDescent="0.3">
      <c r="A919" t="s">
        <v>6</v>
      </c>
      <c r="B919" s="1">
        <f t="shared" si="90"/>
        <v>45018</v>
      </c>
      <c r="C919">
        <v>8</v>
      </c>
      <c r="D919" t="s">
        <v>11</v>
      </c>
    </row>
    <row r="920" spans="1:4" x14ac:dyDescent="0.3">
      <c r="A920" t="s">
        <v>7</v>
      </c>
      <c r="B920" s="1">
        <f t="shared" si="90"/>
        <v>45018</v>
      </c>
      <c r="C920">
        <v>5</v>
      </c>
      <c r="D920" t="s">
        <v>14</v>
      </c>
    </row>
    <row r="921" spans="1:4" x14ac:dyDescent="0.3">
      <c r="A921" t="s">
        <v>8</v>
      </c>
      <c r="B921" s="1">
        <f t="shared" si="90"/>
        <v>45018</v>
      </c>
      <c r="C921">
        <v>10</v>
      </c>
      <c r="D921" t="s">
        <v>11</v>
      </c>
    </row>
    <row r="922" spans="1:4" x14ac:dyDescent="0.3">
      <c r="A922" t="s">
        <v>1</v>
      </c>
      <c r="B922" s="1">
        <f t="shared" si="90"/>
        <v>45018</v>
      </c>
      <c r="C922">
        <v>6</v>
      </c>
      <c r="D922" t="s">
        <v>12</v>
      </c>
    </row>
    <row r="923" spans="1:4" x14ac:dyDescent="0.3">
      <c r="A923" t="s">
        <v>2</v>
      </c>
      <c r="B923" s="1">
        <f t="shared" si="90"/>
        <v>45018</v>
      </c>
      <c r="C923">
        <v>6</v>
      </c>
      <c r="D923" t="s">
        <v>12</v>
      </c>
    </row>
    <row r="924" spans="1:4" x14ac:dyDescent="0.3">
      <c r="A924" t="s">
        <v>3</v>
      </c>
      <c r="B924" s="1">
        <f t="shared" si="90"/>
        <v>45018</v>
      </c>
      <c r="C924">
        <v>4</v>
      </c>
      <c r="D924" t="s">
        <v>12</v>
      </c>
    </row>
    <row r="925" spans="1:4" x14ac:dyDescent="0.3">
      <c r="A925" t="s">
        <v>4</v>
      </c>
      <c r="B925" s="1">
        <f t="shared" si="90"/>
        <v>45018</v>
      </c>
      <c r="C925">
        <v>9</v>
      </c>
      <c r="D925" t="s">
        <v>12</v>
      </c>
    </row>
    <row r="926" spans="1:4" x14ac:dyDescent="0.3">
      <c r="A926" t="s">
        <v>5</v>
      </c>
      <c r="B926" s="1">
        <f t="shared" si="90"/>
        <v>45018</v>
      </c>
      <c r="C926">
        <v>8</v>
      </c>
      <c r="D926" t="s">
        <v>11</v>
      </c>
    </row>
    <row r="927" spans="1:4" x14ac:dyDescent="0.3">
      <c r="A927" t="s">
        <v>6</v>
      </c>
      <c r="B927" s="1">
        <f t="shared" si="90"/>
        <v>45018</v>
      </c>
      <c r="C927">
        <v>10</v>
      </c>
      <c r="D927" t="s">
        <v>12</v>
      </c>
    </row>
    <row r="928" spans="1:4" x14ac:dyDescent="0.3">
      <c r="A928" t="s">
        <v>7</v>
      </c>
      <c r="B928" s="1">
        <f t="shared" ref="B928:B937" si="91">((43558+(2*365))+1)+730</f>
        <v>45019</v>
      </c>
      <c r="C928">
        <v>9</v>
      </c>
      <c r="D928" t="s">
        <v>12</v>
      </c>
    </row>
    <row r="929" spans="1:4" x14ac:dyDescent="0.3">
      <c r="A929" t="s">
        <v>8</v>
      </c>
      <c r="B929" s="1">
        <f t="shared" si="91"/>
        <v>45019</v>
      </c>
      <c r="C929">
        <v>1</v>
      </c>
      <c r="D929" t="s">
        <v>13</v>
      </c>
    </row>
    <row r="930" spans="1:4" x14ac:dyDescent="0.3">
      <c r="A930" t="s">
        <v>1</v>
      </c>
      <c r="B930" s="1">
        <f t="shared" si="91"/>
        <v>45019</v>
      </c>
      <c r="C930">
        <v>7</v>
      </c>
      <c r="D930" t="s">
        <v>12</v>
      </c>
    </row>
    <row r="931" spans="1:4" x14ac:dyDescent="0.3">
      <c r="A931" t="s">
        <v>2</v>
      </c>
      <c r="B931" s="1">
        <f t="shared" si="91"/>
        <v>45019</v>
      </c>
      <c r="C931">
        <v>7</v>
      </c>
      <c r="D931" t="s">
        <v>13</v>
      </c>
    </row>
    <row r="932" spans="1:4" x14ac:dyDescent="0.3">
      <c r="A932" t="s">
        <v>3</v>
      </c>
      <c r="B932" s="1">
        <f t="shared" si="91"/>
        <v>45019</v>
      </c>
      <c r="C932">
        <v>0</v>
      </c>
      <c r="D932" t="s">
        <v>11</v>
      </c>
    </row>
    <row r="933" spans="1:4" x14ac:dyDescent="0.3">
      <c r="A933" t="s">
        <v>4</v>
      </c>
      <c r="B933" s="1">
        <f t="shared" si="91"/>
        <v>45019</v>
      </c>
      <c r="C933">
        <v>4</v>
      </c>
      <c r="D933" t="s">
        <v>12</v>
      </c>
    </row>
    <row r="934" spans="1:4" x14ac:dyDescent="0.3">
      <c r="A934" t="s">
        <v>5</v>
      </c>
      <c r="B934" s="1">
        <f t="shared" si="91"/>
        <v>45019</v>
      </c>
      <c r="C934">
        <v>10</v>
      </c>
      <c r="D934" t="s">
        <v>12</v>
      </c>
    </row>
    <row r="935" spans="1:4" x14ac:dyDescent="0.3">
      <c r="A935" t="s">
        <v>6</v>
      </c>
      <c r="B935" s="1">
        <f t="shared" si="91"/>
        <v>45019</v>
      </c>
      <c r="C935">
        <v>10</v>
      </c>
      <c r="D935" t="s">
        <v>12</v>
      </c>
    </row>
    <row r="936" spans="1:4" x14ac:dyDescent="0.3">
      <c r="A936" t="s">
        <v>7</v>
      </c>
      <c r="B936" s="1">
        <f t="shared" si="91"/>
        <v>45019</v>
      </c>
      <c r="C936">
        <v>4</v>
      </c>
      <c r="D936" t="s">
        <v>12</v>
      </c>
    </row>
    <row r="937" spans="1:4" x14ac:dyDescent="0.3">
      <c r="A937" t="s">
        <v>8</v>
      </c>
      <c r="B937" s="1">
        <f t="shared" si="91"/>
        <v>45019</v>
      </c>
      <c r="C937">
        <v>6</v>
      </c>
      <c r="D937" t="s">
        <v>12</v>
      </c>
    </row>
    <row r="938" spans="1:4" x14ac:dyDescent="0.3">
      <c r="A938" t="s">
        <v>1</v>
      </c>
      <c r="B938" s="1">
        <f t="shared" ref="B938:B947" si="92">((43559+(2*365))+1)+730</f>
        <v>45020</v>
      </c>
      <c r="C938">
        <v>11</v>
      </c>
      <c r="D938" t="s">
        <v>11</v>
      </c>
    </row>
    <row r="939" spans="1:4" x14ac:dyDescent="0.3">
      <c r="A939" t="s">
        <v>2</v>
      </c>
      <c r="B939" s="1">
        <f t="shared" si="92"/>
        <v>45020</v>
      </c>
      <c r="C939">
        <v>7</v>
      </c>
      <c r="D939" t="s">
        <v>11</v>
      </c>
    </row>
    <row r="940" spans="1:4" x14ac:dyDescent="0.3">
      <c r="A940" t="s">
        <v>3</v>
      </c>
      <c r="B940" s="1">
        <f t="shared" si="92"/>
        <v>45020</v>
      </c>
      <c r="C940">
        <v>4</v>
      </c>
      <c r="D940" t="s">
        <v>14</v>
      </c>
    </row>
    <row r="941" spans="1:4" x14ac:dyDescent="0.3">
      <c r="A941" t="s">
        <v>4</v>
      </c>
      <c r="B941" s="1">
        <f t="shared" si="92"/>
        <v>45020</v>
      </c>
      <c r="C941">
        <v>7</v>
      </c>
      <c r="D941" t="s">
        <v>12</v>
      </c>
    </row>
    <row r="942" spans="1:4" x14ac:dyDescent="0.3">
      <c r="A942" t="s">
        <v>5</v>
      </c>
      <c r="B942" s="1">
        <f t="shared" si="92"/>
        <v>45020</v>
      </c>
      <c r="C942">
        <v>10</v>
      </c>
      <c r="D942" t="s">
        <v>12</v>
      </c>
    </row>
    <row r="943" spans="1:4" x14ac:dyDescent="0.3">
      <c r="A943" t="s">
        <v>6</v>
      </c>
      <c r="B943" s="1">
        <f t="shared" si="92"/>
        <v>45020</v>
      </c>
      <c r="C943">
        <v>9</v>
      </c>
      <c r="D943" t="s">
        <v>11</v>
      </c>
    </row>
    <row r="944" spans="1:4" x14ac:dyDescent="0.3">
      <c r="A944" t="s">
        <v>7</v>
      </c>
      <c r="B944" s="1">
        <f t="shared" si="92"/>
        <v>45020</v>
      </c>
      <c r="C944">
        <v>6</v>
      </c>
      <c r="D944" t="s">
        <v>12</v>
      </c>
    </row>
    <row r="945" spans="1:4" x14ac:dyDescent="0.3">
      <c r="A945" t="s">
        <v>8</v>
      </c>
      <c r="B945" s="1">
        <f t="shared" si="92"/>
        <v>45020</v>
      </c>
      <c r="C945">
        <v>8</v>
      </c>
      <c r="D945" t="s">
        <v>13</v>
      </c>
    </row>
    <row r="946" spans="1:4" x14ac:dyDescent="0.3">
      <c r="A946" t="s">
        <v>1</v>
      </c>
      <c r="B946" s="1">
        <f t="shared" si="92"/>
        <v>45020</v>
      </c>
      <c r="C946">
        <v>8</v>
      </c>
      <c r="D946" t="s">
        <v>11</v>
      </c>
    </row>
    <row r="947" spans="1:4" x14ac:dyDescent="0.3">
      <c r="A947" t="s">
        <v>2</v>
      </c>
      <c r="B947" s="1">
        <f t="shared" si="92"/>
        <v>45020</v>
      </c>
      <c r="C947">
        <v>9</v>
      </c>
      <c r="D947" t="s">
        <v>12</v>
      </c>
    </row>
    <row r="948" spans="1:4" x14ac:dyDescent="0.3">
      <c r="A948" t="s">
        <v>3</v>
      </c>
      <c r="B948" s="1">
        <f t="shared" ref="B948:B957" si="93">((43560+(2*365))+1)+730</f>
        <v>45021</v>
      </c>
      <c r="C948">
        <v>8</v>
      </c>
      <c r="D948" t="s">
        <v>12</v>
      </c>
    </row>
    <row r="949" spans="1:4" x14ac:dyDescent="0.3">
      <c r="A949" t="s">
        <v>4</v>
      </c>
      <c r="B949" s="1">
        <f t="shared" si="93"/>
        <v>45021</v>
      </c>
      <c r="C949">
        <v>2</v>
      </c>
      <c r="D949" t="s">
        <v>13</v>
      </c>
    </row>
    <row r="950" spans="1:4" x14ac:dyDescent="0.3">
      <c r="A950" t="s">
        <v>5</v>
      </c>
      <c r="B950" s="1">
        <f t="shared" si="93"/>
        <v>45021</v>
      </c>
      <c r="C950">
        <v>4</v>
      </c>
      <c r="D950" t="s">
        <v>12</v>
      </c>
    </row>
    <row r="951" spans="1:4" x14ac:dyDescent="0.3">
      <c r="A951" t="s">
        <v>6</v>
      </c>
      <c r="B951" s="1">
        <f t="shared" si="93"/>
        <v>45021</v>
      </c>
      <c r="C951">
        <v>4</v>
      </c>
      <c r="D951" t="s">
        <v>12</v>
      </c>
    </row>
    <row r="952" spans="1:4" x14ac:dyDescent="0.3">
      <c r="A952" t="s">
        <v>7</v>
      </c>
      <c r="B952" s="1">
        <f t="shared" si="93"/>
        <v>45021</v>
      </c>
      <c r="C952">
        <v>7</v>
      </c>
      <c r="D952" t="s">
        <v>11</v>
      </c>
    </row>
    <row r="953" spans="1:4" x14ac:dyDescent="0.3">
      <c r="A953" t="s">
        <v>8</v>
      </c>
      <c r="B953" s="1">
        <f t="shared" si="93"/>
        <v>45021</v>
      </c>
      <c r="C953">
        <v>1</v>
      </c>
      <c r="D953" t="s">
        <v>12</v>
      </c>
    </row>
    <row r="954" spans="1:4" x14ac:dyDescent="0.3">
      <c r="A954" t="s">
        <v>1</v>
      </c>
      <c r="B954" s="1">
        <f t="shared" si="93"/>
        <v>45021</v>
      </c>
      <c r="C954">
        <v>10</v>
      </c>
      <c r="D954" t="s">
        <v>14</v>
      </c>
    </row>
    <row r="955" spans="1:4" x14ac:dyDescent="0.3">
      <c r="A955" t="s">
        <v>2</v>
      </c>
      <c r="B955" s="1">
        <f t="shared" si="93"/>
        <v>45021</v>
      </c>
      <c r="C955">
        <v>4</v>
      </c>
      <c r="D955" t="s">
        <v>13</v>
      </c>
    </row>
    <row r="956" spans="1:4" x14ac:dyDescent="0.3">
      <c r="A956" t="s">
        <v>3</v>
      </c>
      <c r="B956" s="1">
        <f t="shared" si="93"/>
        <v>45021</v>
      </c>
      <c r="C956">
        <v>3</v>
      </c>
      <c r="D956" t="s">
        <v>11</v>
      </c>
    </row>
    <row r="957" spans="1:4" x14ac:dyDescent="0.3">
      <c r="A957" t="s">
        <v>4</v>
      </c>
      <c r="B957" s="1">
        <f t="shared" si="93"/>
        <v>45021</v>
      </c>
      <c r="C957">
        <v>8</v>
      </c>
      <c r="D957" t="s">
        <v>11</v>
      </c>
    </row>
    <row r="958" spans="1:4" x14ac:dyDescent="0.3">
      <c r="A958" t="s">
        <v>5</v>
      </c>
      <c r="B958" s="1">
        <f t="shared" ref="B958:B967" si="94">((43561+(2*365))+1)+730</f>
        <v>45022</v>
      </c>
      <c r="C958">
        <v>8</v>
      </c>
      <c r="D958" t="s">
        <v>12</v>
      </c>
    </row>
    <row r="959" spans="1:4" x14ac:dyDescent="0.3">
      <c r="A959" t="s">
        <v>6</v>
      </c>
      <c r="B959" s="1">
        <f t="shared" si="94"/>
        <v>45022</v>
      </c>
      <c r="C959">
        <v>1</v>
      </c>
      <c r="D959" t="s">
        <v>12</v>
      </c>
    </row>
    <row r="960" spans="1:4" x14ac:dyDescent="0.3">
      <c r="A960" t="s">
        <v>7</v>
      </c>
      <c r="B960" s="1">
        <f t="shared" si="94"/>
        <v>45022</v>
      </c>
      <c r="C960">
        <v>3</v>
      </c>
      <c r="D960" t="s">
        <v>12</v>
      </c>
    </row>
    <row r="961" spans="1:4" x14ac:dyDescent="0.3">
      <c r="A961" t="s">
        <v>8</v>
      </c>
      <c r="B961" s="1">
        <f t="shared" si="94"/>
        <v>45022</v>
      </c>
      <c r="C961">
        <v>5</v>
      </c>
      <c r="D961" t="s">
        <v>12</v>
      </c>
    </row>
    <row r="962" spans="1:4" x14ac:dyDescent="0.3">
      <c r="A962" t="s">
        <v>1</v>
      </c>
      <c r="B962" s="1">
        <f t="shared" si="94"/>
        <v>45022</v>
      </c>
      <c r="C962">
        <v>4</v>
      </c>
      <c r="D962" t="s">
        <v>11</v>
      </c>
    </row>
    <row r="963" spans="1:4" x14ac:dyDescent="0.3">
      <c r="A963" t="s">
        <v>2</v>
      </c>
      <c r="B963" s="1">
        <f t="shared" si="94"/>
        <v>45022</v>
      </c>
      <c r="C963">
        <v>9</v>
      </c>
      <c r="D963" t="s">
        <v>11</v>
      </c>
    </row>
    <row r="964" spans="1:4" x14ac:dyDescent="0.3">
      <c r="A964" t="s">
        <v>3</v>
      </c>
      <c r="B964" s="1">
        <f t="shared" si="94"/>
        <v>45022</v>
      </c>
      <c r="C964">
        <v>5</v>
      </c>
      <c r="D964" t="s">
        <v>13</v>
      </c>
    </row>
    <row r="965" spans="1:4" x14ac:dyDescent="0.3">
      <c r="A965" t="s">
        <v>4</v>
      </c>
      <c r="B965" s="1">
        <f t="shared" si="94"/>
        <v>45022</v>
      </c>
      <c r="C965">
        <v>9</v>
      </c>
      <c r="D965" t="s">
        <v>13</v>
      </c>
    </row>
    <row r="966" spans="1:4" x14ac:dyDescent="0.3">
      <c r="A966" t="s">
        <v>5</v>
      </c>
      <c r="B966" s="1">
        <f t="shared" si="94"/>
        <v>45022</v>
      </c>
      <c r="C966">
        <v>7</v>
      </c>
      <c r="D966" t="s">
        <v>12</v>
      </c>
    </row>
    <row r="967" spans="1:4" x14ac:dyDescent="0.3">
      <c r="A967" t="s">
        <v>6</v>
      </c>
      <c r="B967" s="1">
        <f t="shared" si="94"/>
        <v>45022</v>
      </c>
      <c r="C967">
        <v>8</v>
      </c>
      <c r="D967" t="s">
        <v>14</v>
      </c>
    </row>
    <row r="968" spans="1:4" x14ac:dyDescent="0.3">
      <c r="A968" t="s">
        <v>7</v>
      </c>
      <c r="B968" s="1">
        <f t="shared" ref="B968:B977" si="95">((43562+(2*365))+1)+730</f>
        <v>45023</v>
      </c>
      <c r="C968">
        <v>3</v>
      </c>
      <c r="D968" t="s">
        <v>12</v>
      </c>
    </row>
    <row r="969" spans="1:4" x14ac:dyDescent="0.3">
      <c r="A969" t="s">
        <v>8</v>
      </c>
      <c r="B969" s="1">
        <f t="shared" si="95"/>
        <v>45023</v>
      </c>
      <c r="C969">
        <v>8</v>
      </c>
      <c r="D969" t="s">
        <v>11</v>
      </c>
    </row>
    <row r="970" spans="1:4" x14ac:dyDescent="0.3">
      <c r="A970" t="s">
        <v>1</v>
      </c>
      <c r="B970" s="1">
        <f t="shared" si="95"/>
        <v>45023</v>
      </c>
      <c r="C970">
        <v>7</v>
      </c>
      <c r="D970" t="s">
        <v>13</v>
      </c>
    </row>
    <row r="971" spans="1:4" x14ac:dyDescent="0.3">
      <c r="A971" t="s">
        <v>2</v>
      </c>
      <c r="B971" s="1">
        <f t="shared" si="95"/>
        <v>45023</v>
      </c>
      <c r="C971">
        <v>10</v>
      </c>
      <c r="D971" t="s">
        <v>12</v>
      </c>
    </row>
    <row r="972" spans="1:4" x14ac:dyDescent="0.3">
      <c r="A972" t="s">
        <v>3</v>
      </c>
      <c r="B972" s="1">
        <f t="shared" si="95"/>
        <v>45023</v>
      </c>
      <c r="C972">
        <v>9</v>
      </c>
      <c r="D972" t="s">
        <v>11</v>
      </c>
    </row>
    <row r="973" spans="1:4" x14ac:dyDescent="0.3">
      <c r="A973" t="s">
        <v>4</v>
      </c>
      <c r="B973" s="1">
        <f t="shared" si="95"/>
        <v>45023</v>
      </c>
      <c r="C973">
        <v>6</v>
      </c>
      <c r="D973" t="s">
        <v>14</v>
      </c>
    </row>
    <row r="974" spans="1:4" x14ac:dyDescent="0.3">
      <c r="A974" t="s">
        <v>5</v>
      </c>
      <c r="B974" s="1">
        <f t="shared" si="95"/>
        <v>45023</v>
      </c>
      <c r="C974">
        <v>1</v>
      </c>
      <c r="D974" t="s">
        <v>14</v>
      </c>
    </row>
    <row r="975" spans="1:4" x14ac:dyDescent="0.3">
      <c r="A975" t="s">
        <v>6</v>
      </c>
      <c r="B975" s="1">
        <f t="shared" si="95"/>
        <v>45023</v>
      </c>
      <c r="C975">
        <v>1</v>
      </c>
      <c r="D975" t="s">
        <v>13</v>
      </c>
    </row>
    <row r="976" spans="1:4" x14ac:dyDescent="0.3">
      <c r="A976" t="s">
        <v>7</v>
      </c>
      <c r="B976" s="1">
        <f t="shared" si="95"/>
        <v>45023</v>
      </c>
      <c r="C976">
        <v>2</v>
      </c>
      <c r="D976" t="s">
        <v>12</v>
      </c>
    </row>
    <row r="977" spans="1:4" x14ac:dyDescent="0.3">
      <c r="A977" t="s">
        <v>8</v>
      </c>
      <c r="B977" s="1">
        <f t="shared" si="95"/>
        <v>45023</v>
      </c>
      <c r="C977">
        <v>1</v>
      </c>
      <c r="D977" t="s">
        <v>11</v>
      </c>
    </row>
    <row r="978" spans="1:4" x14ac:dyDescent="0.3">
      <c r="A978" t="s">
        <v>1</v>
      </c>
      <c r="B978" s="1">
        <f t="shared" ref="B978:B987" si="96">((43563+(2*365))+1)+730</f>
        <v>45024</v>
      </c>
      <c r="C978">
        <v>10</v>
      </c>
      <c r="D978" t="s">
        <v>11</v>
      </c>
    </row>
    <row r="979" spans="1:4" x14ac:dyDescent="0.3">
      <c r="A979" t="s">
        <v>2</v>
      </c>
      <c r="B979" s="1">
        <f t="shared" si="96"/>
        <v>45024</v>
      </c>
      <c r="C979">
        <v>5</v>
      </c>
      <c r="D979" t="s">
        <v>12</v>
      </c>
    </row>
    <row r="980" spans="1:4" x14ac:dyDescent="0.3">
      <c r="A980" t="s">
        <v>3</v>
      </c>
      <c r="B980" s="1">
        <f t="shared" si="96"/>
        <v>45024</v>
      </c>
      <c r="C980">
        <v>6</v>
      </c>
      <c r="D980" t="s">
        <v>12</v>
      </c>
    </row>
    <row r="981" spans="1:4" x14ac:dyDescent="0.3">
      <c r="A981" t="s">
        <v>4</v>
      </c>
      <c r="B981" s="1">
        <f t="shared" si="96"/>
        <v>45024</v>
      </c>
      <c r="C981">
        <v>8</v>
      </c>
      <c r="D981" t="s">
        <v>14</v>
      </c>
    </row>
    <row r="982" spans="1:4" x14ac:dyDescent="0.3">
      <c r="A982" t="s">
        <v>5</v>
      </c>
      <c r="B982" s="1">
        <f t="shared" si="96"/>
        <v>45024</v>
      </c>
      <c r="C982">
        <v>7</v>
      </c>
      <c r="D982" t="s">
        <v>12</v>
      </c>
    </row>
    <row r="983" spans="1:4" x14ac:dyDescent="0.3">
      <c r="A983" t="s">
        <v>6</v>
      </c>
      <c r="B983" s="1">
        <f t="shared" si="96"/>
        <v>45024</v>
      </c>
      <c r="C983">
        <v>6</v>
      </c>
      <c r="D983" t="s">
        <v>13</v>
      </c>
    </row>
    <row r="984" spans="1:4" x14ac:dyDescent="0.3">
      <c r="A984" t="s">
        <v>7</v>
      </c>
      <c r="B984" s="1">
        <f t="shared" si="96"/>
        <v>45024</v>
      </c>
      <c r="C984">
        <v>8</v>
      </c>
      <c r="D984" t="s">
        <v>11</v>
      </c>
    </row>
    <row r="985" spans="1:4" x14ac:dyDescent="0.3">
      <c r="A985" t="s">
        <v>8</v>
      </c>
      <c r="B985" s="1">
        <f t="shared" si="96"/>
        <v>45024</v>
      </c>
      <c r="C985">
        <v>3</v>
      </c>
      <c r="D985" t="s">
        <v>11</v>
      </c>
    </row>
    <row r="986" spans="1:4" x14ac:dyDescent="0.3">
      <c r="A986" t="s">
        <v>1</v>
      </c>
      <c r="B986" s="1">
        <f t="shared" si="96"/>
        <v>45024</v>
      </c>
      <c r="C986">
        <v>5</v>
      </c>
      <c r="D986" t="s">
        <v>12</v>
      </c>
    </row>
    <row r="987" spans="1:4" x14ac:dyDescent="0.3">
      <c r="A987" t="s">
        <v>2</v>
      </c>
      <c r="B987" s="1">
        <f t="shared" si="96"/>
        <v>45024</v>
      </c>
      <c r="C987">
        <v>4</v>
      </c>
      <c r="D987" t="s">
        <v>12</v>
      </c>
    </row>
    <row r="988" spans="1:4" x14ac:dyDescent="0.3">
      <c r="A988" t="s">
        <v>3</v>
      </c>
      <c r="B988" s="1">
        <f t="shared" ref="B988:B997" si="97">((43564+(2*365))+1)+730</f>
        <v>45025</v>
      </c>
      <c r="C988">
        <v>1</v>
      </c>
      <c r="D988" t="s">
        <v>13</v>
      </c>
    </row>
    <row r="989" spans="1:4" x14ac:dyDescent="0.3">
      <c r="A989" t="s">
        <v>4</v>
      </c>
      <c r="B989" s="1">
        <f t="shared" si="97"/>
        <v>45025</v>
      </c>
      <c r="C989">
        <v>8</v>
      </c>
      <c r="D989" t="s">
        <v>14</v>
      </c>
    </row>
    <row r="990" spans="1:4" x14ac:dyDescent="0.3">
      <c r="A990" t="s">
        <v>5</v>
      </c>
      <c r="B990" s="1">
        <f t="shared" si="97"/>
        <v>45025</v>
      </c>
      <c r="C990">
        <v>4</v>
      </c>
      <c r="D990" t="s">
        <v>14</v>
      </c>
    </row>
    <row r="991" spans="1:4" x14ac:dyDescent="0.3">
      <c r="A991" t="s">
        <v>6</v>
      </c>
      <c r="B991" s="1">
        <f t="shared" si="97"/>
        <v>45025</v>
      </c>
      <c r="C991">
        <v>1</v>
      </c>
      <c r="D991" t="s">
        <v>12</v>
      </c>
    </row>
    <row r="992" spans="1:4" x14ac:dyDescent="0.3">
      <c r="A992" t="s">
        <v>7</v>
      </c>
      <c r="B992" s="1">
        <f t="shared" si="97"/>
        <v>45025</v>
      </c>
      <c r="C992">
        <v>2</v>
      </c>
      <c r="D992" t="s">
        <v>12</v>
      </c>
    </row>
    <row r="993" spans="1:4" x14ac:dyDescent="0.3">
      <c r="A993" t="s">
        <v>8</v>
      </c>
      <c r="B993" s="1">
        <f t="shared" si="97"/>
        <v>45025</v>
      </c>
      <c r="C993">
        <v>2</v>
      </c>
      <c r="D993" t="s">
        <v>12</v>
      </c>
    </row>
    <row r="994" spans="1:4" x14ac:dyDescent="0.3">
      <c r="A994" t="s">
        <v>1</v>
      </c>
      <c r="B994" s="1">
        <f t="shared" si="97"/>
        <v>45025</v>
      </c>
      <c r="C994">
        <v>7</v>
      </c>
      <c r="D994" t="s">
        <v>12</v>
      </c>
    </row>
    <row r="995" spans="1:4" x14ac:dyDescent="0.3">
      <c r="A995" t="s">
        <v>2</v>
      </c>
      <c r="B995" s="1">
        <f t="shared" si="97"/>
        <v>45025</v>
      </c>
      <c r="C995">
        <v>10</v>
      </c>
      <c r="D995" t="s">
        <v>12</v>
      </c>
    </row>
    <row r="996" spans="1:4" x14ac:dyDescent="0.3">
      <c r="A996" t="s">
        <v>3</v>
      </c>
      <c r="B996" s="1">
        <f t="shared" si="97"/>
        <v>45025</v>
      </c>
      <c r="C996">
        <v>0</v>
      </c>
      <c r="D996" t="s">
        <v>12</v>
      </c>
    </row>
    <row r="997" spans="1:4" x14ac:dyDescent="0.3">
      <c r="A997" t="s">
        <v>4</v>
      </c>
      <c r="B997" s="1">
        <f t="shared" si="97"/>
        <v>45025</v>
      </c>
      <c r="C997">
        <v>10</v>
      </c>
      <c r="D997" t="s">
        <v>13</v>
      </c>
    </row>
    <row r="998" spans="1:4" x14ac:dyDescent="0.3">
      <c r="A998" t="s">
        <v>5</v>
      </c>
      <c r="B998" s="1">
        <f t="shared" ref="B998:B1007" si="98">((43565+(2*365))+1)+730</f>
        <v>45026</v>
      </c>
      <c r="C998">
        <v>7</v>
      </c>
      <c r="D998" t="s">
        <v>12</v>
      </c>
    </row>
    <row r="999" spans="1:4" x14ac:dyDescent="0.3">
      <c r="A999" t="s">
        <v>6</v>
      </c>
      <c r="B999" s="1">
        <f t="shared" si="98"/>
        <v>45026</v>
      </c>
      <c r="C999">
        <v>6</v>
      </c>
      <c r="D999" t="s">
        <v>12</v>
      </c>
    </row>
    <row r="1000" spans="1:4" x14ac:dyDescent="0.3">
      <c r="A1000" t="s">
        <v>7</v>
      </c>
      <c r="B1000" s="1">
        <f t="shared" si="98"/>
        <v>45026</v>
      </c>
      <c r="C1000">
        <v>7</v>
      </c>
      <c r="D1000" t="s">
        <v>11</v>
      </c>
    </row>
    <row r="1001" spans="1:4" x14ac:dyDescent="0.3">
      <c r="A1001" t="s">
        <v>8</v>
      </c>
      <c r="B1001" s="1">
        <f t="shared" si="98"/>
        <v>45026</v>
      </c>
      <c r="C1001">
        <v>2</v>
      </c>
      <c r="D1001" t="s">
        <v>12</v>
      </c>
    </row>
    <row r="1002" spans="1:4" x14ac:dyDescent="0.3">
      <c r="A1002" t="s">
        <v>1</v>
      </c>
      <c r="B1002" s="1">
        <f t="shared" si="98"/>
        <v>45026</v>
      </c>
      <c r="C1002">
        <v>4</v>
      </c>
      <c r="D1002" t="s">
        <v>13</v>
      </c>
    </row>
    <row r="1003" spans="1:4" x14ac:dyDescent="0.3">
      <c r="A1003" t="s">
        <v>2</v>
      </c>
      <c r="B1003" s="1">
        <f t="shared" si="98"/>
        <v>45026</v>
      </c>
      <c r="C1003">
        <v>4</v>
      </c>
      <c r="D1003" t="s">
        <v>12</v>
      </c>
    </row>
    <row r="1004" spans="1:4" x14ac:dyDescent="0.3">
      <c r="A1004" t="s">
        <v>3</v>
      </c>
      <c r="B1004" s="1">
        <f t="shared" si="98"/>
        <v>45026</v>
      </c>
      <c r="C1004">
        <v>4</v>
      </c>
      <c r="D1004" t="s">
        <v>12</v>
      </c>
    </row>
    <row r="1005" spans="1:4" x14ac:dyDescent="0.3">
      <c r="A1005" t="s">
        <v>4</v>
      </c>
      <c r="B1005" s="1">
        <f t="shared" si="98"/>
        <v>45026</v>
      </c>
      <c r="C1005">
        <v>7</v>
      </c>
      <c r="D1005" t="s">
        <v>12</v>
      </c>
    </row>
    <row r="1006" spans="1:4" x14ac:dyDescent="0.3">
      <c r="A1006" t="s">
        <v>5</v>
      </c>
      <c r="B1006" s="1">
        <f t="shared" si="98"/>
        <v>45026</v>
      </c>
      <c r="C1006">
        <v>2</v>
      </c>
      <c r="D1006" t="s">
        <v>12</v>
      </c>
    </row>
    <row r="1007" spans="1:4" x14ac:dyDescent="0.3">
      <c r="A1007" t="s">
        <v>6</v>
      </c>
      <c r="B1007" s="1">
        <f t="shared" si="98"/>
        <v>45026</v>
      </c>
      <c r="C1007">
        <v>5</v>
      </c>
      <c r="D1007" t="s">
        <v>14</v>
      </c>
    </row>
    <row r="1008" spans="1:4" x14ac:dyDescent="0.3">
      <c r="A1008" t="s">
        <v>7</v>
      </c>
      <c r="B1008" s="1">
        <f t="shared" ref="B1008:B1017" si="99">((43566+(2*365))+1)+730</f>
        <v>45027</v>
      </c>
      <c r="C1008">
        <v>3</v>
      </c>
      <c r="D1008" t="s">
        <v>12</v>
      </c>
    </row>
    <row r="1009" spans="1:4" x14ac:dyDescent="0.3">
      <c r="A1009" t="s">
        <v>8</v>
      </c>
      <c r="B1009" s="1">
        <f t="shared" si="99"/>
        <v>45027</v>
      </c>
      <c r="C1009">
        <v>9</v>
      </c>
      <c r="D1009" t="s">
        <v>12</v>
      </c>
    </row>
    <row r="1010" spans="1:4" x14ac:dyDescent="0.3">
      <c r="A1010" t="s">
        <v>1</v>
      </c>
      <c r="B1010" s="1">
        <f t="shared" si="99"/>
        <v>45027</v>
      </c>
      <c r="C1010">
        <v>12</v>
      </c>
      <c r="D1010" t="s">
        <v>11</v>
      </c>
    </row>
    <row r="1011" spans="1:4" x14ac:dyDescent="0.3">
      <c r="A1011" t="s">
        <v>2</v>
      </c>
      <c r="B1011" s="1">
        <f t="shared" si="99"/>
        <v>45027</v>
      </c>
      <c r="C1011">
        <v>6</v>
      </c>
      <c r="D1011" t="s">
        <v>13</v>
      </c>
    </row>
    <row r="1012" spans="1:4" x14ac:dyDescent="0.3">
      <c r="A1012" t="s">
        <v>3</v>
      </c>
      <c r="B1012" s="1">
        <f t="shared" si="99"/>
        <v>45027</v>
      </c>
      <c r="C1012">
        <v>9</v>
      </c>
      <c r="D1012" t="s">
        <v>11</v>
      </c>
    </row>
    <row r="1013" spans="1:4" x14ac:dyDescent="0.3">
      <c r="A1013" t="s">
        <v>4</v>
      </c>
      <c r="B1013" s="1">
        <f t="shared" si="99"/>
        <v>45027</v>
      </c>
      <c r="C1013">
        <v>6</v>
      </c>
      <c r="D1013" t="s">
        <v>11</v>
      </c>
    </row>
    <row r="1014" spans="1:4" x14ac:dyDescent="0.3">
      <c r="A1014" t="s">
        <v>5</v>
      </c>
      <c r="B1014" s="1">
        <f t="shared" si="99"/>
        <v>45027</v>
      </c>
      <c r="C1014">
        <v>9</v>
      </c>
      <c r="D1014" t="s">
        <v>13</v>
      </c>
    </row>
    <row r="1015" spans="1:4" x14ac:dyDescent="0.3">
      <c r="A1015" t="s">
        <v>6</v>
      </c>
      <c r="B1015" s="1">
        <f t="shared" si="99"/>
        <v>45027</v>
      </c>
      <c r="C1015">
        <v>5</v>
      </c>
      <c r="D1015" t="s">
        <v>12</v>
      </c>
    </row>
    <row r="1016" spans="1:4" x14ac:dyDescent="0.3">
      <c r="A1016" t="s">
        <v>7</v>
      </c>
      <c r="B1016" s="1">
        <f t="shared" si="99"/>
        <v>45027</v>
      </c>
      <c r="C1016">
        <v>4</v>
      </c>
      <c r="D1016" t="s">
        <v>12</v>
      </c>
    </row>
    <row r="1017" spans="1:4" x14ac:dyDescent="0.3">
      <c r="A1017" t="s">
        <v>8</v>
      </c>
      <c r="B1017" s="1">
        <f t="shared" si="99"/>
        <v>45027</v>
      </c>
      <c r="C1017">
        <v>3</v>
      </c>
      <c r="D1017" t="s">
        <v>13</v>
      </c>
    </row>
    <row r="1018" spans="1:4" x14ac:dyDescent="0.3">
      <c r="A1018" t="s">
        <v>1</v>
      </c>
      <c r="B1018" s="1">
        <f t="shared" ref="B1018:B1027" si="100">((43567+(2*365))+1)+730</f>
        <v>45028</v>
      </c>
      <c r="C1018">
        <v>9</v>
      </c>
      <c r="D1018" t="s">
        <v>14</v>
      </c>
    </row>
    <row r="1019" spans="1:4" x14ac:dyDescent="0.3">
      <c r="A1019" t="s">
        <v>2</v>
      </c>
      <c r="B1019" s="1">
        <f t="shared" si="100"/>
        <v>45028</v>
      </c>
      <c r="C1019">
        <v>1</v>
      </c>
      <c r="D1019" t="s">
        <v>11</v>
      </c>
    </row>
    <row r="1020" spans="1:4" x14ac:dyDescent="0.3">
      <c r="A1020" t="s">
        <v>3</v>
      </c>
      <c r="B1020" s="1">
        <f t="shared" si="100"/>
        <v>45028</v>
      </c>
      <c r="C1020">
        <v>7</v>
      </c>
      <c r="D1020" t="s">
        <v>11</v>
      </c>
    </row>
    <row r="1021" spans="1:4" x14ac:dyDescent="0.3">
      <c r="A1021" t="s">
        <v>4</v>
      </c>
      <c r="B1021" s="1">
        <f t="shared" si="100"/>
        <v>45028</v>
      </c>
      <c r="C1021">
        <v>3</v>
      </c>
      <c r="D1021" t="s">
        <v>12</v>
      </c>
    </row>
    <row r="1022" spans="1:4" x14ac:dyDescent="0.3">
      <c r="A1022" t="s">
        <v>5</v>
      </c>
      <c r="B1022" s="1">
        <f t="shared" si="100"/>
        <v>45028</v>
      </c>
      <c r="C1022">
        <v>5</v>
      </c>
      <c r="D1022" t="s">
        <v>11</v>
      </c>
    </row>
    <row r="1023" spans="1:4" x14ac:dyDescent="0.3">
      <c r="A1023" t="s">
        <v>6</v>
      </c>
      <c r="B1023" s="1">
        <f t="shared" si="100"/>
        <v>45028</v>
      </c>
      <c r="C1023">
        <v>5</v>
      </c>
      <c r="D1023" t="s">
        <v>11</v>
      </c>
    </row>
    <row r="1024" spans="1:4" x14ac:dyDescent="0.3">
      <c r="A1024" t="s">
        <v>7</v>
      </c>
      <c r="B1024" s="1">
        <f t="shared" si="100"/>
        <v>45028</v>
      </c>
      <c r="C1024">
        <v>8</v>
      </c>
      <c r="D1024" t="s">
        <v>12</v>
      </c>
    </row>
    <row r="1025" spans="1:4" x14ac:dyDescent="0.3">
      <c r="A1025" t="s">
        <v>8</v>
      </c>
      <c r="B1025" s="1">
        <f t="shared" si="100"/>
        <v>45028</v>
      </c>
      <c r="C1025">
        <v>2</v>
      </c>
      <c r="D1025" t="s">
        <v>14</v>
      </c>
    </row>
    <row r="1026" spans="1:4" x14ac:dyDescent="0.3">
      <c r="A1026" t="s">
        <v>1</v>
      </c>
      <c r="B1026" s="1">
        <f t="shared" si="100"/>
        <v>45028</v>
      </c>
      <c r="C1026">
        <v>5</v>
      </c>
      <c r="D1026" t="s">
        <v>13</v>
      </c>
    </row>
    <row r="1027" spans="1:4" x14ac:dyDescent="0.3">
      <c r="A1027" t="s">
        <v>2</v>
      </c>
      <c r="B1027" s="1">
        <f t="shared" si="100"/>
        <v>45028</v>
      </c>
      <c r="C1027">
        <v>7</v>
      </c>
      <c r="D1027" t="s">
        <v>12</v>
      </c>
    </row>
    <row r="1028" spans="1:4" x14ac:dyDescent="0.3">
      <c r="A1028" t="s">
        <v>3</v>
      </c>
      <c r="B1028" s="1">
        <f t="shared" ref="B1028:B1037" si="101">((43568+(2*365))+1)+730</f>
        <v>45029</v>
      </c>
      <c r="C1028">
        <v>0</v>
      </c>
      <c r="D1028" t="s">
        <v>12</v>
      </c>
    </row>
    <row r="1029" spans="1:4" x14ac:dyDescent="0.3">
      <c r="A1029" t="s">
        <v>4</v>
      </c>
      <c r="B1029" s="1">
        <f t="shared" si="101"/>
        <v>45029</v>
      </c>
      <c r="C1029">
        <v>8</v>
      </c>
      <c r="D1029" t="s">
        <v>12</v>
      </c>
    </row>
    <row r="1030" spans="1:4" x14ac:dyDescent="0.3">
      <c r="A1030" t="s">
        <v>5</v>
      </c>
      <c r="B1030" s="1">
        <f t="shared" si="101"/>
        <v>45029</v>
      </c>
      <c r="C1030">
        <v>5</v>
      </c>
      <c r="D1030" t="s">
        <v>11</v>
      </c>
    </row>
    <row r="1031" spans="1:4" x14ac:dyDescent="0.3">
      <c r="A1031" t="s">
        <v>6</v>
      </c>
      <c r="B1031" s="1">
        <f t="shared" si="101"/>
        <v>45029</v>
      </c>
      <c r="C1031">
        <v>4</v>
      </c>
      <c r="D1031" t="s">
        <v>12</v>
      </c>
    </row>
    <row r="1032" spans="1:4" x14ac:dyDescent="0.3">
      <c r="A1032" t="s">
        <v>7</v>
      </c>
      <c r="B1032" s="1">
        <f t="shared" si="101"/>
        <v>45029</v>
      </c>
      <c r="C1032">
        <v>3</v>
      </c>
      <c r="D1032" t="s">
        <v>11</v>
      </c>
    </row>
    <row r="1033" spans="1:4" x14ac:dyDescent="0.3">
      <c r="A1033" t="s">
        <v>8</v>
      </c>
      <c r="B1033" s="1">
        <f t="shared" si="101"/>
        <v>45029</v>
      </c>
      <c r="C1033">
        <v>7</v>
      </c>
      <c r="D1033" t="s">
        <v>11</v>
      </c>
    </row>
    <row r="1034" spans="1:4" x14ac:dyDescent="0.3">
      <c r="A1034" t="s">
        <v>1</v>
      </c>
      <c r="B1034" s="1">
        <f t="shared" si="101"/>
        <v>45029</v>
      </c>
      <c r="C1034">
        <v>3</v>
      </c>
      <c r="D1034" t="s">
        <v>12</v>
      </c>
    </row>
    <row r="1035" spans="1:4" x14ac:dyDescent="0.3">
      <c r="A1035" t="s">
        <v>2</v>
      </c>
      <c r="B1035" s="1">
        <f t="shared" si="101"/>
        <v>45029</v>
      </c>
      <c r="C1035">
        <v>2</v>
      </c>
      <c r="D1035" t="s">
        <v>14</v>
      </c>
    </row>
    <row r="1036" spans="1:4" x14ac:dyDescent="0.3">
      <c r="A1036" t="s">
        <v>3</v>
      </c>
      <c r="B1036" s="1">
        <f t="shared" si="101"/>
        <v>45029</v>
      </c>
      <c r="C1036">
        <v>4</v>
      </c>
      <c r="D1036" t="s">
        <v>12</v>
      </c>
    </row>
    <row r="1037" spans="1:4" x14ac:dyDescent="0.3">
      <c r="A1037" t="s">
        <v>4</v>
      </c>
      <c r="B1037" s="1">
        <f t="shared" si="101"/>
        <v>45029</v>
      </c>
      <c r="C1037">
        <v>2</v>
      </c>
      <c r="D1037" t="s">
        <v>13</v>
      </c>
    </row>
    <row r="1038" spans="1:4" x14ac:dyDescent="0.3">
      <c r="A1038" t="s">
        <v>5</v>
      </c>
      <c r="B1038" s="1">
        <f t="shared" ref="B1038:B1047" si="102">((43569+(2*365))+1)+730</f>
        <v>45030</v>
      </c>
      <c r="C1038">
        <v>3</v>
      </c>
      <c r="D1038" t="s">
        <v>12</v>
      </c>
    </row>
    <row r="1039" spans="1:4" x14ac:dyDescent="0.3">
      <c r="A1039" t="s">
        <v>6</v>
      </c>
      <c r="B1039" s="1">
        <f t="shared" si="102"/>
        <v>45030</v>
      </c>
      <c r="C1039">
        <v>3</v>
      </c>
      <c r="D1039" t="s">
        <v>11</v>
      </c>
    </row>
    <row r="1040" spans="1:4" x14ac:dyDescent="0.3">
      <c r="A1040" t="s">
        <v>7</v>
      </c>
      <c r="B1040" s="1">
        <f t="shared" si="102"/>
        <v>45030</v>
      </c>
      <c r="C1040">
        <v>3</v>
      </c>
      <c r="D1040" t="s">
        <v>14</v>
      </c>
    </row>
    <row r="1041" spans="1:4" x14ac:dyDescent="0.3">
      <c r="A1041" t="s">
        <v>8</v>
      </c>
      <c r="B1041" s="1">
        <f t="shared" si="102"/>
        <v>45030</v>
      </c>
      <c r="C1041">
        <v>4</v>
      </c>
      <c r="D1041" t="s">
        <v>12</v>
      </c>
    </row>
    <row r="1042" spans="1:4" x14ac:dyDescent="0.3">
      <c r="A1042" t="s">
        <v>1</v>
      </c>
      <c r="B1042" s="1">
        <f t="shared" si="102"/>
        <v>45030</v>
      </c>
      <c r="C1042">
        <v>4</v>
      </c>
      <c r="D1042" t="s">
        <v>12</v>
      </c>
    </row>
    <row r="1043" spans="1:4" x14ac:dyDescent="0.3">
      <c r="A1043" t="s">
        <v>2</v>
      </c>
      <c r="B1043" s="1">
        <f t="shared" si="102"/>
        <v>45030</v>
      </c>
      <c r="C1043">
        <v>10</v>
      </c>
      <c r="D1043" t="s">
        <v>13</v>
      </c>
    </row>
    <row r="1044" spans="1:4" x14ac:dyDescent="0.3">
      <c r="A1044" t="s">
        <v>3</v>
      </c>
      <c r="B1044" s="1">
        <f t="shared" si="102"/>
        <v>45030</v>
      </c>
      <c r="C1044">
        <v>9</v>
      </c>
      <c r="D1044" t="s">
        <v>11</v>
      </c>
    </row>
    <row r="1045" spans="1:4" x14ac:dyDescent="0.3">
      <c r="A1045" t="s">
        <v>4</v>
      </c>
      <c r="B1045" s="1">
        <f t="shared" si="102"/>
        <v>45030</v>
      </c>
      <c r="C1045">
        <v>4</v>
      </c>
      <c r="D1045" t="s">
        <v>13</v>
      </c>
    </row>
    <row r="1046" spans="1:4" x14ac:dyDescent="0.3">
      <c r="A1046" t="s">
        <v>5</v>
      </c>
      <c r="B1046" s="1">
        <f t="shared" si="102"/>
        <v>45030</v>
      </c>
      <c r="C1046">
        <v>4</v>
      </c>
      <c r="D1046" t="s">
        <v>12</v>
      </c>
    </row>
    <row r="1047" spans="1:4" x14ac:dyDescent="0.3">
      <c r="A1047" t="s">
        <v>6</v>
      </c>
      <c r="B1047" s="1">
        <f t="shared" si="102"/>
        <v>45030</v>
      </c>
      <c r="C1047">
        <v>9</v>
      </c>
      <c r="D1047" t="s">
        <v>12</v>
      </c>
    </row>
    <row r="1048" spans="1:4" x14ac:dyDescent="0.3">
      <c r="A1048" t="s">
        <v>7</v>
      </c>
      <c r="B1048" s="1">
        <f t="shared" ref="B1048:B1057" si="103">((43570+(2*365))+1)+730</f>
        <v>45031</v>
      </c>
      <c r="C1048">
        <v>4</v>
      </c>
      <c r="D1048" t="s">
        <v>11</v>
      </c>
    </row>
    <row r="1049" spans="1:4" x14ac:dyDescent="0.3">
      <c r="A1049" t="s">
        <v>8</v>
      </c>
      <c r="B1049" s="1">
        <f t="shared" si="103"/>
        <v>45031</v>
      </c>
      <c r="C1049">
        <v>5</v>
      </c>
      <c r="D1049" t="s">
        <v>12</v>
      </c>
    </row>
    <row r="1050" spans="1:4" x14ac:dyDescent="0.3">
      <c r="A1050" t="s">
        <v>1</v>
      </c>
      <c r="B1050" s="1">
        <f t="shared" si="103"/>
        <v>45031</v>
      </c>
      <c r="C1050">
        <v>10</v>
      </c>
      <c r="D1050" t="s">
        <v>12</v>
      </c>
    </row>
    <row r="1051" spans="1:4" x14ac:dyDescent="0.3">
      <c r="A1051" t="s">
        <v>2</v>
      </c>
      <c r="B1051" s="1">
        <f t="shared" si="103"/>
        <v>45031</v>
      </c>
      <c r="C1051">
        <v>1</v>
      </c>
      <c r="D1051" t="s">
        <v>11</v>
      </c>
    </row>
    <row r="1052" spans="1:4" x14ac:dyDescent="0.3">
      <c r="A1052" t="s">
        <v>3</v>
      </c>
      <c r="B1052" s="1">
        <f t="shared" si="103"/>
        <v>45031</v>
      </c>
      <c r="C1052">
        <v>7</v>
      </c>
      <c r="D1052" t="s">
        <v>14</v>
      </c>
    </row>
    <row r="1053" spans="1:4" x14ac:dyDescent="0.3">
      <c r="A1053" t="s">
        <v>4</v>
      </c>
      <c r="B1053" s="1">
        <f t="shared" si="103"/>
        <v>45031</v>
      </c>
      <c r="C1053">
        <v>6</v>
      </c>
      <c r="D1053" t="s">
        <v>13</v>
      </c>
    </row>
    <row r="1054" spans="1:4" x14ac:dyDescent="0.3">
      <c r="A1054" t="s">
        <v>5</v>
      </c>
      <c r="B1054" s="1">
        <f t="shared" si="103"/>
        <v>45031</v>
      </c>
      <c r="C1054">
        <v>7</v>
      </c>
      <c r="D1054" t="s">
        <v>12</v>
      </c>
    </row>
    <row r="1055" spans="1:4" x14ac:dyDescent="0.3">
      <c r="A1055" t="s">
        <v>6</v>
      </c>
      <c r="B1055" s="1">
        <f t="shared" si="103"/>
        <v>45031</v>
      </c>
      <c r="C1055">
        <v>10</v>
      </c>
      <c r="D1055" t="s">
        <v>11</v>
      </c>
    </row>
    <row r="1056" spans="1:4" x14ac:dyDescent="0.3">
      <c r="A1056" t="s">
        <v>7</v>
      </c>
      <c r="B1056" s="1">
        <f t="shared" si="103"/>
        <v>45031</v>
      </c>
      <c r="C1056">
        <v>4</v>
      </c>
      <c r="D1056" t="s">
        <v>12</v>
      </c>
    </row>
    <row r="1057" spans="1:4" x14ac:dyDescent="0.3">
      <c r="A1057" t="s">
        <v>8</v>
      </c>
      <c r="B1057" s="1">
        <f t="shared" si="103"/>
        <v>45031</v>
      </c>
      <c r="C1057">
        <v>2</v>
      </c>
      <c r="D1057" t="s">
        <v>12</v>
      </c>
    </row>
    <row r="1058" spans="1:4" x14ac:dyDescent="0.3">
      <c r="A1058" t="s">
        <v>1</v>
      </c>
      <c r="B1058" s="1">
        <f t="shared" ref="B1058:B1067" si="104">((43571+(2*365))+1)+730</f>
        <v>45032</v>
      </c>
      <c r="C1058">
        <v>10</v>
      </c>
      <c r="D1058" t="s">
        <v>11</v>
      </c>
    </row>
    <row r="1059" spans="1:4" x14ac:dyDescent="0.3">
      <c r="A1059" t="s">
        <v>2</v>
      </c>
      <c r="B1059" s="1">
        <f t="shared" si="104"/>
        <v>45032</v>
      </c>
      <c r="C1059">
        <v>10</v>
      </c>
      <c r="D1059" t="s">
        <v>13</v>
      </c>
    </row>
    <row r="1060" spans="1:4" x14ac:dyDescent="0.3">
      <c r="A1060" t="s">
        <v>3</v>
      </c>
      <c r="B1060" s="1">
        <f t="shared" si="104"/>
        <v>45032</v>
      </c>
      <c r="C1060">
        <v>8</v>
      </c>
      <c r="D1060" t="s">
        <v>13</v>
      </c>
    </row>
    <row r="1061" spans="1:4" x14ac:dyDescent="0.3">
      <c r="A1061" t="s">
        <v>4</v>
      </c>
      <c r="B1061" s="1">
        <f t="shared" si="104"/>
        <v>45032</v>
      </c>
      <c r="C1061">
        <v>4</v>
      </c>
      <c r="D1061" t="s">
        <v>12</v>
      </c>
    </row>
    <row r="1062" spans="1:4" x14ac:dyDescent="0.3">
      <c r="A1062" t="s">
        <v>5</v>
      </c>
      <c r="B1062" s="1">
        <f t="shared" si="104"/>
        <v>45032</v>
      </c>
      <c r="C1062">
        <v>10</v>
      </c>
      <c r="D1062" t="s">
        <v>14</v>
      </c>
    </row>
    <row r="1063" spans="1:4" x14ac:dyDescent="0.3">
      <c r="A1063" t="s">
        <v>6</v>
      </c>
      <c r="B1063" s="1">
        <f t="shared" si="104"/>
        <v>45032</v>
      </c>
      <c r="C1063">
        <v>8</v>
      </c>
      <c r="D1063" t="s">
        <v>12</v>
      </c>
    </row>
    <row r="1064" spans="1:4" x14ac:dyDescent="0.3">
      <c r="A1064" t="s">
        <v>7</v>
      </c>
      <c r="B1064" s="1">
        <f t="shared" si="104"/>
        <v>45032</v>
      </c>
      <c r="C1064">
        <v>8</v>
      </c>
      <c r="D1064" t="s">
        <v>11</v>
      </c>
    </row>
    <row r="1065" spans="1:4" x14ac:dyDescent="0.3">
      <c r="A1065" t="s">
        <v>8</v>
      </c>
      <c r="B1065" s="1">
        <f t="shared" si="104"/>
        <v>45032</v>
      </c>
      <c r="C1065">
        <v>9</v>
      </c>
      <c r="D1065" t="s">
        <v>12</v>
      </c>
    </row>
    <row r="1066" spans="1:4" x14ac:dyDescent="0.3">
      <c r="A1066" t="s">
        <v>1</v>
      </c>
      <c r="B1066" s="1">
        <f t="shared" si="104"/>
        <v>45032</v>
      </c>
      <c r="C1066">
        <v>10</v>
      </c>
      <c r="D1066" t="s">
        <v>12</v>
      </c>
    </row>
    <row r="1067" spans="1:4" x14ac:dyDescent="0.3">
      <c r="A1067" t="s">
        <v>2</v>
      </c>
      <c r="B1067" s="1">
        <f t="shared" si="104"/>
        <v>45032</v>
      </c>
      <c r="C1067">
        <v>9</v>
      </c>
      <c r="D1067" t="s">
        <v>13</v>
      </c>
    </row>
    <row r="1068" spans="1:4" x14ac:dyDescent="0.3">
      <c r="A1068" t="s">
        <v>3</v>
      </c>
      <c r="B1068" s="1">
        <f t="shared" ref="B1068:B1077" si="105">((43572+(2*365))+1)+730</f>
        <v>45033</v>
      </c>
      <c r="C1068">
        <v>0</v>
      </c>
      <c r="D1068" t="s">
        <v>13</v>
      </c>
    </row>
    <row r="1069" spans="1:4" x14ac:dyDescent="0.3">
      <c r="A1069" t="s">
        <v>4</v>
      </c>
      <c r="B1069" s="1">
        <f t="shared" si="105"/>
        <v>45033</v>
      </c>
      <c r="C1069">
        <v>3</v>
      </c>
      <c r="D1069" t="s">
        <v>12</v>
      </c>
    </row>
    <row r="1070" spans="1:4" x14ac:dyDescent="0.3">
      <c r="A1070" t="s">
        <v>5</v>
      </c>
      <c r="B1070" s="1">
        <f t="shared" si="105"/>
        <v>45033</v>
      </c>
      <c r="C1070">
        <v>4</v>
      </c>
      <c r="D1070" t="s">
        <v>12</v>
      </c>
    </row>
    <row r="1071" spans="1:4" x14ac:dyDescent="0.3">
      <c r="A1071" t="s">
        <v>6</v>
      </c>
      <c r="B1071" s="1">
        <f t="shared" si="105"/>
        <v>45033</v>
      </c>
      <c r="C1071">
        <v>10</v>
      </c>
      <c r="D1071" t="s">
        <v>12</v>
      </c>
    </row>
    <row r="1072" spans="1:4" x14ac:dyDescent="0.3">
      <c r="A1072" t="s">
        <v>7</v>
      </c>
      <c r="B1072" s="1">
        <f t="shared" si="105"/>
        <v>45033</v>
      </c>
      <c r="C1072">
        <v>3</v>
      </c>
      <c r="D1072" t="s">
        <v>12</v>
      </c>
    </row>
    <row r="1073" spans="1:4" x14ac:dyDescent="0.3">
      <c r="A1073" t="s">
        <v>8</v>
      </c>
      <c r="B1073" s="1">
        <f t="shared" si="105"/>
        <v>45033</v>
      </c>
      <c r="C1073">
        <v>8</v>
      </c>
      <c r="D1073" t="s">
        <v>14</v>
      </c>
    </row>
    <row r="1074" spans="1:4" x14ac:dyDescent="0.3">
      <c r="A1074" t="s">
        <v>1</v>
      </c>
      <c r="B1074" s="1">
        <f t="shared" si="105"/>
        <v>45033</v>
      </c>
      <c r="C1074">
        <v>10</v>
      </c>
      <c r="D1074" t="s">
        <v>14</v>
      </c>
    </row>
    <row r="1075" spans="1:4" x14ac:dyDescent="0.3">
      <c r="A1075" t="s">
        <v>2</v>
      </c>
      <c r="B1075" s="1">
        <f t="shared" si="105"/>
        <v>45033</v>
      </c>
      <c r="C1075">
        <v>3</v>
      </c>
      <c r="D1075" t="s">
        <v>12</v>
      </c>
    </row>
    <row r="1076" spans="1:4" x14ac:dyDescent="0.3">
      <c r="A1076" t="s">
        <v>3</v>
      </c>
      <c r="B1076" s="1">
        <f t="shared" si="105"/>
        <v>45033</v>
      </c>
      <c r="C1076">
        <v>7</v>
      </c>
      <c r="D1076" t="s">
        <v>14</v>
      </c>
    </row>
    <row r="1077" spans="1:4" x14ac:dyDescent="0.3">
      <c r="A1077" t="s">
        <v>4</v>
      </c>
      <c r="B1077" s="1">
        <f t="shared" si="105"/>
        <v>45033</v>
      </c>
      <c r="C1077">
        <v>7</v>
      </c>
      <c r="D1077" t="s">
        <v>14</v>
      </c>
    </row>
    <row r="1078" spans="1:4" x14ac:dyDescent="0.3">
      <c r="A1078" t="s">
        <v>5</v>
      </c>
      <c r="B1078" s="1">
        <f t="shared" ref="B1078:B1087" si="106">((43573+(2*365))+1)+730</f>
        <v>45034</v>
      </c>
      <c r="C1078">
        <v>8</v>
      </c>
      <c r="D1078" t="s">
        <v>13</v>
      </c>
    </row>
    <row r="1079" spans="1:4" x14ac:dyDescent="0.3">
      <c r="A1079" t="s">
        <v>6</v>
      </c>
      <c r="B1079" s="1">
        <f t="shared" si="106"/>
        <v>45034</v>
      </c>
      <c r="C1079">
        <v>5</v>
      </c>
      <c r="D1079" t="s">
        <v>12</v>
      </c>
    </row>
    <row r="1080" spans="1:4" x14ac:dyDescent="0.3">
      <c r="A1080" t="s">
        <v>7</v>
      </c>
      <c r="B1080" s="1">
        <f t="shared" si="106"/>
        <v>45034</v>
      </c>
      <c r="C1080">
        <v>9</v>
      </c>
      <c r="D1080" t="s">
        <v>12</v>
      </c>
    </row>
    <row r="1081" spans="1:4" x14ac:dyDescent="0.3">
      <c r="A1081" t="s">
        <v>8</v>
      </c>
      <c r="B1081" s="1">
        <f t="shared" si="106"/>
        <v>45034</v>
      </c>
      <c r="C1081">
        <v>4</v>
      </c>
      <c r="D1081" t="s">
        <v>13</v>
      </c>
    </row>
    <row r="1082" spans="1:4" x14ac:dyDescent="0.3">
      <c r="A1082" t="s">
        <v>1</v>
      </c>
      <c r="B1082" s="1">
        <f t="shared" si="106"/>
        <v>45034</v>
      </c>
      <c r="C1082">
        <v>7</v>
      </c>
      <c r="D1082" t="s">
        <v>12</v>
      </c>
    </row>
    <row r="1083" spans="1:4" x14ac:dyDescent="0.3">
      <c r="A1083" t="s">
        <v>2</v>
      </c>
      <c r="B1083" s="1">
        <f t="shared" si="106"/>
        <v>45034</v>
      </c>
      <c r="C1083">
        <v>2</v>
      </c>
      <c r="D1083" t="s">
        <v>11</v>
      </c>
    </row>
    <row r="1084" spans="1:4" x14ac:dyDescent="0.3">
      <c r="A1084" t="s">
        <v>3</v>
      </c>
      <c r="B1084" s="1">
        <f t="shared" si="106"/>
        <v>45034</v>
      </c>
      <c r="C1084">
        <v>4</v>
      </c>
      <c r="D1084" t="s">
        <v>12</v>
      </c>
    </row>
    <row r="1085" spans="1:4" x14ac:dyDescent="0.3">
      <c r="A1085" t="s">
        <v>4</v>
      </c>
      <c r="B1085" s="1">
        <f t="shared" si="106"/>
        <v>45034</v>
      </c>
      <c r="C1085">
        <v>6</v>
      </c>
      <c r="D1085" t="s">
        <v>11</v>
      </c>
    </row>
    <row r="1086" spans="1:4" x14ac:dyDescent="0.3">
      <c r="A1086" t="s">
        <v>5</v>
      </c>
      <c r="B1086" s="1">
        <f t="shared" si="106"/>
        <v>45034</v>
      </c>
      <c r="C1086">
        <v>2</v>
      </c>
      <c r="D1086" t="s">
        <v>12</v>
      </c>
    </row>
    <row r="1087" spans="1:4" x14ac:dyDescent="0.3">
      <c r="A1087" t="s">
        <v>6</v>
      </c>
      <c r="B1087" s="1">
        <f t="shared" si="106"/>
        <v>45034</v>
      </c>
      <c r="C1087">
        <v>9</v>
      </c>
      <c r="D1087" t="s">
        <v>12</v>
      </c>
    </row>
    <row r="1088" spans="1:4" x14ac:dyDescent="0.3">
      <c r="A1088" t="s">
        <v>7</v>
      </c>
      <c r="B1088" s="1">
        <f t="shared" ref="B1088:B1097" si="107">((43574+(2*365))+1)+730</f>
        <v>45035</v>
      </c>
      <c r="C1088">
        <v>2</v>
      </c>
      <c r="D1088" t="s">
        <v>12</v>
      </c>
    </row>
    <row r="1089" spans="1:4" x14ac:dyDescent="0.3">
      <c r="A1089" t="s">
        <v>8</v>
      </c>
      <c r="B1089" s="1">
        <f t="shared" si="107"/>
        <v>45035</v>
      </c>
      <c r="C1089">
        <v>5</v>
      </c>
      <c r="D1089" t="s">
        <v>13</v>
      </c>
    </row>
    <row r="1090" spans="1:4" x14ac:dyDescent="0.3">
      <c r="A1090" t="s">
        <v>1</v>
      </c>
      <c r="B1090" s="1">
        <f t="shared" si="107"/>
        <v>45035</v>
      </c>
      <c r="C1090">
        <v>12</v>
      </c>
      <c r="D1090" t="s">
        <v>13</v>
      </c>
    </row>
    <row r="1091" spans="1:4" x14ac:dyDescent="0.3">
      <c r="A1091" t="s">
        <v>2</v>
      </c>
      <c r="B1091" s="1">
        <f t="shared" si="107"/>
        <v>45035</v>
      </c>
      <c r="C1091">
        <v>7</v>
      </c>
      <c r="D1091" t="s">
        <v>12</v>
      </c>
    </row>
    <row r="1092" spans="1:4" x14ac:dyDescent="0.3">
      <c r="A1092" t="s">
        <v>3</v>
      </c>
      <c r="B1092" s="1">
        <f t="shared" si="107"/>
        <v>45035</v>
      </c>
      <c r="C1092">
        <v>6</v>
      </c>
      <c r="D1092" t="s">
        <v>11</v>
      </c>
    </row>
    <row r="1093" spans="1:4" x14ac:dyDescent="0.3">
      <c r="A1093" t="s">
        <v>4</v>
      </c>
      <c r="B1093" s="1">
        <f t="shared" si="107"/>
        <v>45035</v>
      </c>
      <c r="C1093">
        <v>3</v>
      </c>
      <c r="D1093" t="s">
        <v>12</v>
      </c>
    </row>
    <row r="1094" spans="1:4" x14ac:dyDescent="0.3">
      <c r="A1094" t="s">
        <v>5</v>
      </c>
      <c r="B1094" s="1">
        <f t="shared" si="107"/>
        <v>45035</v>
      </c>
      <c r="C1094">
        <v>4</v>
      </c>
      <c r="D1094" t="s">
        <v>13</v>
      </c>
    </row>
    <row r="1095" spans="1:4" x14ac:dyDescent="0.3">
      <c r="A1095" t="s">
        <v>6</v>
      </c>
      <c r="B1095" s="1">
        <f t="shared" si="107"/>
        <v>45035</v>
      </c>
      <c r="C1095">
        <v>1</v>
      </c>
      <c r="D1095" t="s">
        <v>11</v>
      </c>
    </row>
    <row r="1096" spans="1:4" x14ac:dyDescent="0.3">
      <c r="A1096" t="s">
        <v>7</v>
      </c>
      <c r="B1096" s="1">
        <f t="shared" si="107"/>
        <v>45035</v>
      </c>
      <c r="C1096">
        <v>8</v>
      </c>
      <c r="D1096" t="s">
        <v>14</v>
      </c>
    </row>
    <row r="1097" spans="1:4" x14ac:dyDescent="0.3">
      <c r="A1097" t="s">
        <v>8</v>
      </c>
      <c r="B1097" s="1">
        <f t="shared" si="107"/>
        <v>45035</v>
      </c>
      <c r="C1097">
        <v>8</v>
      </c>
      <c r="D1097" t="s">
        <v>12</v>
      </c>
    </row>
    <row r="1098" spans="1:4" x14ac:dyDescent="0.3">
      <c r="A1098" t="s">
        <v>1</v>
      </c>
      <c r="B1098" s="1">
        <f t="shared" ref="B1098:B1107" si="108">((43575+(2*365))+1)+730</f>
        <v>45036</v>
      </c>
      <c r="C1098">
        <v>5</v>
      </c>
      <c r="D1098" t="s">
        <v>12</v>
      </c>
    </row>
    <row r="1099" spans="1:4" x14ac:dyDescent="0.3">
      <c r="A1099" t="s">
        <v>2</v>
      </c>
      <c r="B1099" s="1">
        <f t="shared" si="108"/>
        <v>45036</v>
      </c>
      <c r="C1099">
        <v>6</v>
      </c>
      <c r="D1099" t="s">
        <v>12</v>
      </c>
    </row>
    <row r="1100" spans="1:4" x14ac:dyDescent="0.3">
      <c r="A1100" t="s">
        <v>3</v>
      </c>
      <c r="B1100" s="1">
        <f t="shared" si="108"/>
        <v>45036</v>
      </c>
      <c r="C1100">
        <v>3</v>
      </c>
      <c r="D1100" t="s">
        <v>11</v>
      </c>
    </row>
    <row r="1101" spans="1:4" x14ac:dyDescent="0.3">
      <c r="A1101" t="s">
        <v>4</v>
      </c>
      <c r="B1101" s="1">
        <f t="shared" si="108"/>
        <v>45036</v>
      </c>
      <c r="C1101">
        <v>8</v>
      </c>
      <c r="D1101" t="s">
        <v>12</v>
      </c>
    </row>
    <row r="1102" spans="1:4" x14ac:dyDescent="0.3">
      <c r="A1102" t="s">
        <v>5</v>
      </c>
      <c r="B1102" s="1">
        <f t="shared" si="108"/>
        <v>45036</v>
      </c>
      <c r="C1102">
        <v>4</v>
      </c>
      <c r="D1102" t="s">
        <v>12</v>
      </c>
    </row>
    <row r="1103" spans="1:4" x14ac:dyDescent="0.3">
      <c r="A1103" t="s">
        <v>6</v>
      </c>
      <c r="B1103" s="1">
        <f t="shared" si="108"/>
        <v>45036</v>
      </c>
      <c r="C1103">
        <v>3</v>
      </c>
      <c r="D1103" t="s">
        <v>12</v>
      </c>
    </row>
    <row r="1104" spans="1:4" x14ac:dyDescent="0.3">
      <c r="A1104" t="s">
        <v>7</v>
      </c>
      <c r="B1104" s="1">
        <f t="shared" si="108"/>
        <v>45036</v>
      </c>
      <c r="C1104">
        <v>3</v>
      </c>
      <c r="D1104" t="s">
        <v>12</v>
      </c>
    </row>
    <row r="1105" spans="1:4" x14ac:dyDescent="0.3">
      <c r="A1105" t="s">
        <v>8</v>
      </c>
      <c r="B1105" s="1">
        <f t="shared" si="108"/>
        <v>45036</v>
      </c>
      <c r="C1105">
        <v>1</v>
      </c>
      <c r="D1105" t="s">
        <v>12</v>
      </c>
    </row>
    <row r="1106" spans="1:4" x14ac:dyDescent="0.3">
      <c r="A1106" t="s">
        <v>1</v>
      </c>
      <c r="B1106" s="1">
        <f t="shared" si="108"/>
        <v>45036</v>
      </c>
      <c r="C1106">
        <v>9</v>
      </c>
      <c r="D1106" t="s">
        <v>12</v>
      </c>
    </row>
    <row r="1107" spans="1:4" x14ac:dyDescent="0.3">
      <c r="A1107" t="s">
        <v>2</v>
      </c>
      <c r="B1107" s="1">
        <f t="shared" si="108"/>
        <v>45036</v>
      </c>
      <c r="C1107">
        <v>8</v>
      </c>
      <c r="D1107" t="s">
        <v>11</v>
      </c>
    </row>
    <row r="1108" spans="1:4" x14ac:dyDescent="0.3">
      <c r="A1108" t="s">
        <v>3</v>
      </c>
      <c r="B1108" s="1">
        <f t="shared" ref="B1108:B1117" si="109">((43576+(2*365))+1)+730</f>
        <v>45037</v>
      </c>
      <c r="C1108">
        <v>3</v>
      </c>
      <c r="D1108" t="s">
        <v>14</v>
      </c>
    </row>
    <row r="1109" spans="1:4" x14ac:dyDescent="0.3">
      <c r="A1109" t="s">
        <v>4</v>
      </c>
      <c r="B1109" s="1">
        <f t="shared" si="109"/>
        <v>45037</v>
      </c>
      <c r="C1109">
        <v>3</v>
      </c>
      <c r="D1109" t="s">
        <v>11</v>
      </c>
    </row>
    <row r="1110" spans="1:4" x14ac:dyDescent="0.3">
      <c r="A1110" t="s">
        <v>5</v>
      </c>
      <c r="B1110" s="1">
        <f t="shared" si="109"/>
        <v>45037</v>
      </c>
      <c r="C1110">
        <v>7</v>
      </c>
      <c r="D1110" t="s">
        <v>12</v>
      </c>
    </row>
    <row r="1111" spans="1:4" x14ac:dyDescent="0.3">
      <c r="A1111" t="s">
        <v>6</v>
      </c>
      <c r="B1111" s="1">
        <f t="shared" si="109"/>
        <v>45037</v>
      </c>
      <c r="C1111">
        <v>7</v>
      </c>
      <c r="D1111" t="s">
        <v>13</v>
      </c>
    </row>
    <row r="1112" spans="1:4" x14ac:dyDescent="0.3">
      <c r="A1112" t="s">
        <v>7</v>
      </c>
      <c r="B1112" s="1">
        <f t="shared" si="109"/>
        <v>45037</v>
      </c>
      <c r="C1112">
        <v>7</v>
      </c>
      <c r="D1112" t="s">
        <v>13</v>
      </c>
    </row>
    <row r="1113" spans="1:4" x14ac:dyDescent="0.3">
      <c r="A1113" t="s">
        <v>8</v>
      </c>
      <c r="B1113" s="1">
        <f t="shared" si="109"/>
        <v>45037</v>
      </c>
      <c r="C1113">
        <v>10</v>
      </c>
      <c r="D1113" t="s">
        <v>12</v>
      </c>
    </row>
    <row r="1114" spans="1:4" x14ac:dyDescent="0.3">
      <c r="A1114" t="s">
        <v>1</v>
      </c>
      <c r="B1114" s="1">
        <f t="shared" si="109"/>
        <v>45037</v>
      </c>
      <c r="C1114">
        <v>9</v>
      </c>
      <c r="D1114" t="s">
        <v>13</v>
      </c>
    </row>
    <row r="1115" spans="1:4" x14ac:dyDescent="0.3">
      <c r="A1115" t="s">
        <v>2</v>
      </c>
      <c r="B1115" s="1">
        <f t="shared" si="109"/>
        <v>45037</v>
      </c>
      <c r="C1115">
        <v>2</v>
      </c>
      <c r="D1115" t="s">
        <v>12</v>
      </c>
    </row>
    <row r="1116" spans="1:4" x14ac:dyDescent="0.3">
      <c r="A1116" t="s">
        <v>3</v>
      </c>
      <c r="B1116" s="1">
        <f t="shared" si="109"/>
        <v>45037</v>
      </c>
      <c r="C1116">
        <v>3</v>
      </c>
      <c r="D1116" t="s">
        <v>12</v>
      </c>
    </row>
    <row r="1117" spans="1:4" x14ac:dyDescent="0.3">
      <c r="A1117" t="s">
        <v>4</v>
      </c>
      <c r="B1117" s="1">
        <f t="shared" si="109"/>
        <v>45037</v>
      </c>
      <c r="C1117">
        <v>9</v>
      </c>
      <c r="D1117" t="s">
        <v>12</v>
      </c>
    </row>
    <row r="1118" spans="1:4" x14ac:dyDescent="0.3">
      <c r="A1118" t="s">
        <v>5</v>
      </c>
      <c r="B1118" s="1">
        <f t="shared" ref="B1118:B1127" si="110">((43577+(2*365))+1)+730</f>
        <v>45038</v>
      </c>
      <c r="C1118">
        <v>5</v>
      </c>
      <c r="D1118" t="s">
        <v>12</v>
      </c>
    </row>
    <row r="1119" spans="1:4" x14ac:dyDescent="0.3">
      <c r="A1119" t="s">
        <v>6</v>
      </c>
      <c r="B1119" s="1">
        <f t="shared" si="110"/>
        <v>45038</v>
      </c>
      <c r="C1119">
        <v>2</v>
      </c>
      <c r="D1119" t="s">
        <v>12</v>
      </c>
    </row>
    <row r="1120" spans="1:4" x14ac:dyDescent="0.3">
      <c r="A1120" t="s">
        <v>7</v>
      </c>
      <c r="B1120" s="1">
        <f t="shared" si="110"/>
        <v>45038</v>
      </c>
      <c r="C1120">
        <v>4</v>
      </c>
      <c r="D1120" t="s">
        <v>12</v>
      </c>
    </row>
    <row r="1121" spans="1:4" x14ac:dyDescent="0.3">
      <c r="A1121" t="s">
        <v>8</v>
      </c>
      <c r="B1121" s="1">
        <f t="shared" si="110"/>
        <v>45038</v>
      </c>
      <c r="C1121">
        <v>2</v>
      </c>
      <c r="D1121" t="s">
        <v>12</v>
      </c>
    </row>
    <row r="1122" spans="1:4" x14ac:dyDescent="0.3">
      <c r="A1122" t="s">
        <v>1</v>
      </c>
      <c r="B1122" s="1">
        <f t="shared" si="110"/>
        <v>45038</v>
      </c>
      <c r="C1122">
        <v>5</v>
      </c>
      <c r="D1122" t="s">
        <v>13</v>
      </c>
    </row>
    <row r="1123" spans="1:4" x14ac:dyDescent="0.3">
      <c r="A1123" t="s">
        <v>2</v>
      </c>
      <c r="B1123" s="1">
        <f t="shared" si="110"/>
        <v>45038</v>
      </c>
      <c r="C1123">
        <v>6</v>
      </c>
      <c r="D1123" t="s">
        <v>12</v>
      </c>
    </row>
    <row r="1124" spans="1:4" x14ac:dyDescent="0.3">
      <c r="A1124" t="s">
        <v>3</v>
      </c>
      <c r="B1124" s="1">
        <f t="shared" si="110"/>
        <v>45038</v>
      </c>
      <c r="C1124">
        <v>6</v>
      </c>
      <c r="D1124" t="s">
        <v>12</v>
      </c>
    </row>
    <row r="1125" spans="1:4" x14ac:dyDescent="0.3">
      <c r="A1125" t="s">
        <v>4</v>
      </c>
      <c r="B1125" s="1">
        <f t="shared" si="110"/>
        <v>45038</v>
      </c>
      <c r="C1125">
        <v>10</v>
      </c>
      <c r="D1125" t="s">
        <v>12</v>
      </c>
    </row>
    <row r="1126" spans="1:4" x14ac:dyDescent="0.3">
      <c r="A1126" t="s">
        <v>5</v>
      </c>
      <c r="B1126" s="1">
        <f t="shared" si="110"/>
        <v>45038</v>
      </c>
      <c r="C1126">
        <v>4</v>
      </c>
      <c r="D1126" t="s">
        <v>12</v>
      </c>
    </row>
    <row r="1127" spans="1:4" x14ac:dyDescent="0.3">
      <c r="A1127" t="s">
        <v>6</v>
      </c>
      <c r="B1127" s="1">
        <f t="shared" si="110"/>
        <v>45038</v>
      </c>
      <c r="C1127">
        <v>2</v>
      </c>
      <c r="D1127" t="s">
        <v>11</v>
      </c>
    </row>
    <row r="1128" spans="1:4" x14ac:dyDescent="0.3">
      <c r="A1128" t="s">
        <v>7</v>
      </c>
      <c r="B1128" s="1">
        <f t="shared" ref="B1128:B1137" si="111">((43578+(2*365))+1)+730</f>
        <v>45039</v>
      </c>
      <c r="C1128">
        <v>2</v>
      </c>
      <c r="D1128" t="s">
        <v>14</v>
      </c>
    </row>
    <row r="1129" spans="1:4" x14ac:dyDescent="0.3">
      <c r="A1129" t="s">
        <v>8</v>
      </c>
      <c r="B1129" s="1">
        <f t="shared" si="111"/>
        <v>45039</v>
      </c>
      <c r="C1129">
        <v>1</v>
      </c>
      <c r="D1129" t="s">
        <v>12</v>
      </c>
    </row>
    <row r="1130" spans="1:4" x14ac:dyDescent="0.3">
      <c r="A1130" t="s">
        <v>1</v>
      </c>
      <c r="B1130" s="1">
        <f t="shared" si="111"/>
        <v>45039</v>
      </c>
      <c r="C1130">
        <v>6</v>
      </c>
      <c r="D1130" t="s">
        <v>12</v>
      </c>
    </row>
    <row r="1131" spans="1:4" x14ac:dyDescent="0.3">
      <c r="A1131" t="s">
        <v>2</v>
      </c>
      <c r="B1131" s="1">
        <f t="shared" si="111"/>
        <v>45039</v>
      </c>
      <c r="C1131">
        <v>6</v>
      </c>
      <c r="D1131" t="s">
        <v>11</v>
      </c>
    </row>
    <row r="1132" spans="1:4" x14ac:dyDescent="0.3">
      <c r="A1132" t="s">
        <v>3</v>
      </c>
      <c r="B1132" s="1">
        <f t="shared" si="111"/>
        <v>45039</v>
      </c>
      <c r="C1132">
        <v>7</v>
      </c>
      <c r="D1132" t="s">
        <v>12</v>
      </c>
    </row>
    <row r="1133" spans="1:4" x14ac:dyDescent="0.3">
      <c r="A1133" t="s">
        <v>4</v>
      </c>
      <c r="B1133" s="1">
        <f t="shared" si="111"/>
        <v>45039</v>
      </c>
      <c r="C1133">
        <v>8</v>
      </c>
      <c r="D1133" t="s">
        <v>13</v>
      </c>
    </row>
    <row r="1134" spans="1:4" x14ac:dyDescent="0.3">
      <c r="A1134" t="s">
        <v>5</v>
      </c>
      <c r="B1134" s="1">
        <f t="shared" si="111"/>
        <v>45039</v>
      </c>
      <c r="C1134">
        <v>3</v>
      </c>
      <c r="D1134" t="s">
        <v>12</v>
      </c>
    </row>
    <row r="1135" spans="1:4" x14ac:dyDescent="0.3">
      <c r="A1135" t="s">
        <v>6</v>
      </c>
      <c r="B1135" s="1">
        <f t="shared" si="111"/>
        <v>45039</v>
      </c>
      <c r="C1135">
        <v>5</v>
      </c>
      <c r="D1135" t="s">
        <v>14</v>
      </c>
    </row>
    <row r="1136" spans="1:4" x14ac:dyDescent="0.3">
      <c r="A1136" t="s">
        <v>7</v>
      </c>
      <c r="B1136" s="1">
        <f t="shared" si="111"/>
        <v>45039</v>
      </c>
      <c r="C1136">
        <v>2</v>
      </c>
      <c r="D1136" t="s">
        <v>12</v>
      </c>
    </row>
    <row r="1137" spans="1:4" x14ac:dyDescent="0.3">
      <c r="A1137" t="s">
        <v>8</v>
      </c>
      <c r="B1137" s="1">
        <f t="shared" si="111"/>
        <v>45039</v>
      </c>
      <c r="C1137">
        <v>1</v>
      </c>
      <c r="D1137" t="s">
        <v>11</v>
      </c>
    </row>
    <row r="1138" spans="1:4" x14ac:dyDescent="0.3">
      <c r="A1138" t="s">
        <v>1</v>
      </c>
      <c r="B1138" s="1">
        <f t="shared" ref="B1138:B1147" si="112">((43579+(2*365))+1)+730</f>
        <v>45040</v>
      </c>
      <c r="C1138">
        <v>11</v>
      </c>
      <c r="D1138" t="s">
        <v>12</v>
      </c>
    </row>
    <row r="1139" spans="1:4" x14ac:dyDescent="0.3">
      <c r="A1139" t="s">
        <v>2</v>
      </c>
      <c r="B1139" s="1">
        <f t="shared" si="112"/>
        <v>45040</v>
      </c>
      <c r="C1139">
        <v>6</v>
      </c>
      <c r="D1139" t="s">
        <v>12</v>
      </c>
    </row>
    <row r="1140" spans="1:4" x14ac:dyDescent="0.3">
      <c r="A1140" t="s">
        <v>3</v>
      </c>
      <c r="B1140" s="1">
        <f t="shared" si="112"/>
        <v>45040</v>
      </c>
      <c r="C1140">
        <v>6</v>
      </c>
      <c r="D1140" t="s">
        <v>12</v>
      </c>
    </row>
    <row r="1141" spans="1:4" x14ac:dyDescent="0.3">
      <c r="A1141" t="s">
        <v>4</v>
      </c>
      <c r="B1141" s="1">
        <f t="shared" si="112"/>
        <v>45040</v>
      </c>
      <c r="C1141">
        <v>4</v>
      </c>
      <c r="D1141" t="s">
        <v>11</v>
      </c>
    </row>
    <row r="1142" spans="1:4" x14ac:dyDescent="0.3">
      <c r="A1142" t="s">
        <v>5</v>
      </c>
      <c r="B1142" s="1">
        <f t="shared" si="112"/>
        <v>45040</v>
      </c>
      <c r="C1142">
        <v>4</v>
      </c>
      <c r="D1142" t="s">
        <v>13</v>
      </c>
    </row>
    <row r="1143" spans="1:4" x14ac:dyDescent="0.3">
      <c r="A1143" t="s">
        <v>6</v>
      </c>
      <c r="B1143" s="1">
        <f t="shared" si="112"/>
        <v>45040</v>
      </c>
      <c r="C1143">
        <v>5</v>
      </c>
      <c r="D1143" t="s">
        <v>12</v>
      </c>
    </row>
    <row r="1144" spans="1:4" x14ac:dyDescent="0.3">
      <c r="A1144" t="s">
        <v>7</v>
      </c>
      <c r="B1144" s="1">
        <f t="shared" si="112"/>
        <v>45040</v>
      </c>
      <c r="C1144">
        <v>3</v>
      </c>
      <c r="D1144" t="s">
        <v>12</v>
      </c>
    </row>
    <row r="1145" spans="1:4" x14ac:dyDescent="0.3">
      <c r="A1145" t="s">
        <v>8</v>
      </c>
      <c r="B1145" s="1">
        <f t="shared" si="112"/>
        <v>45040</v>
      </c>
      <c r="C1145">
        <v>4</v>
      </c>
      <c r="D1145" t="s">
        <v>13</v>
      </c>
    </row>
    <row r="1146" spans="1:4" x14ac:dyDescent="0.3">
      <c r="A1146" t="s">
        <v>1</v>
      </c>
      <c r="B1146" s="1">
        <f t="shared" si="112"/>
        <v>45040</v>
      </c>
      <c r="C1146">
        <v>10</v>
      </c>
      <c r="D1146" t="s">
        <v>13</v>
      </c>
    </row>
    <row r="1147" spans="1:4" x14ac:dyDescent="0.3">
      <c r="A1147" t="s">
        <v>2</v>
      </c>
      <c r="B1147" s="1">
        <f t="shared" si="112"/>
        <v>45040</v>
      </c>
      <c r="C1147">
        <v>1</v>
      </c>
      <c r="D1147" t="s">
        <v>13</v>
      </c>
    </row>
    <row r="1148" spans="1:4" x14ac:dyDescent="0.3">
      <c r="A1148" t="s">
        <v>3</v>
      </c>
      <c r="B1148" s="1">
        <f t="shared" ref="B1148:B1157" si="113">((43580+(2*365))+1)+730</f>
        <v>45041</v>
      </c>
      <c r="C1148">
        <v>9</v>
      </c>
      <c r="D1148" t="s">
        <v>11</v>
      </c>
    </row>
    <row r="1149" spans="1:4" x14ac:dyDescent="0.3">
      <c r="A1149" t="s">
        <v>4</v>
      </c>
      <c r="B1149" s="1">
        <f t="shared" si="113"/>
        <v>45041</v>
      </c>
      <c r="C1149">
        <v>10</v>
      </c>
      <c r="D1149" t="s">
        <v>11</v>
      </c>
    </row>
    <row r="1150" spans="1:4" x14ac:dyDescent="0.3">
      <c r="A1150" t="s">
        <v>5</v>
      </c>
      <c r="B1150" s="1">
        <f t="shared" si="113"/>
        <v>45041</v>
      </c>
      <c r="C1150">
        <v>4</v>
      </c>
      <c r="D1150" t="s">
        <v>12</v>
      </c>
    </row>
    <row r="1151" spans="1:4" x14ac:dyDescent="0.3">
      <c r="A1151" t="s">
        <v>6</v>
      </c>
      <c r="B1151" s="1">
        <f t="shared" si="113"/>
        <v>45041</v>
      </c>
      <c r="C1151">
        <v>4</v>
      </c>
      <c r="D1151" t="s">
        <v>12</v>
      </c>
    </row>
    <row r="1152" spans="1:4" x14ac:dyDescent="0.3">
      <c r="A1152" t="s">
        <v>7</v>
      </c>
      <c r="B1152" s="1">
        <f t="shared" si="113"/>
        <v>45041</v>
      </c>
      <c r="C1152">
        <v>10</v>
      </c>
      <c r="D1152" t="s">
        <v>11</v>
      </c>
    </row>
    <row r="1153" spans="1:4" x14ac:dyDescent="0.3">
      <c r="A1153" t="s">
        <v>8</v>
      </c>
      <c r="B1153" s="1">
        <f t="shared" si="113"/>
        <v>45041</v>
      </c>
      <c r="C1153">
        <v>8</v>
      </c>
      <c r="D1153" t="s">
        <v>13</v>
      </c>
    </row>
    <row r="1154" spans="1:4" x14ac:dyDescent="0.3">
      <c r="A1154" t="s">
        <v>1</v>
      </c>
      <c r="B1154" s="1">
        <f t="shared" si="113"/>
        <v>45041</v>
      </c>
      <c r="C1154">
        <v>11</v>
      </c>
      <c r="D1154" t="s">
        <v>12</v>
      </c>
    </row>
    <row r="1155" spans="1:4" x14ac:dyDescent="0.3">
      <c r="A1155" t="s">
        <v>2</v>
      </c>
      <c r="B1155" s="1">
        <f t="shared" si="113"/>
        <v>45041</v>
      </c>
      <c r="C1155">
        <v>5</v>
      </c>
      <c r="D1155" t="s">
        <v>11</v>
      </c>
    </row>
    <row r="1156" spans="1:4" x14ac:dyDescent="0.3">
      <c r="A1156" t="s">
        <v>3</v>
      </c>
      <c r="B1156" s="1">
        <f t="shared" si="113"/>
        <v>45041</v>
      </c>
      <c r="C1156">
        <v>6</v>
      </c>
      <c r="D1156" t="s">
        <v>14</v>
      </c>
    </row>
    <row r="1157" spans="1:4" x14ac:dyDescent="0.3">
      <c r="A1157" t="s">
        <v>4</v>
      </c>
      <c r="B1157" s="1">
        <f t="shared" si="113"/>
        <v>45041</v>
      </c>
      <c r="C1157">
        <v>3</v>
      </c>
      <c r="D1157" t="s">
        <v>14</v>
      </c>
    </row>
    <row r="1158" spans="1:4" x14ac:dyDescent="0.3">
      <c r="A1158" t="s">
        <v>5</v>
      </c>
      <c r="B1158" s="1">
        <f t="shared" ref="B1158:B1167" si="114">((43581+(2*365))+1)+730</f>
        <v>45042</v>
      </c>
      <c r="C1158">
        <v>8</v>
      </c>
      <c r="D1158" t="s">
        <v>11</v>
      </c>
    </row>
    <row r="1159" spans="1:4" x14ac:dyDescent="0.3">
      <c r="A1159" t="s">
        <v>6</v>
      </c>
      <c r="B1159" s="1">
        <f t="shared" si="114"/>
        <v>45042</v>
      </c>
      <c r="C1159">
        <v>7</v>
      </c>
      <c r="D1159" t="s">
        <v>11</v>
      </c>
    </row>
    <row r="1160" spans="1:4" x14ac:dyDescent="0.3">
      <c r="A1160" t="s">
        <v>7</v>
      </c>
      <c r="B1160" s="1">
        <f t="shared" si="114"/>
        <v>45042</v>
      </c>
      <c r="C1160">
        <v>9</v>
      </c>
      <c r="D1160" t="s">
        <v>12</v>
      </c>
    </row>
    <row r="1161" spans="1:4" x14ac:dyDescent="0.3">
      <c r="A1161" t="s">
        <v>8</v>
      </c>
      <c r="B1161" s="1">
        <f t="shared" si="114"/>
        <v>45042</v>
      </c>
      <c r="C1161">
        <v>1</v>
      </c>
      <c r="D1161" t="s">
        <v>11</v>
      </c>
    </row>
    <row r="1162" spans="1:4" x14ac:dyDescent="0.3">
      <c r="A1162" t="s">
        <v>1</v>
      </c>
      <c r="B1162" s="1">
        <f t="shared" si="114"/>
        <v>45042</v>
      </c>
      <c r="C1162">
        <v>5</v>
      </c>
      <c r="D1162" t="s">
        <v>12</v>
      </c>
    </row>
    <row r="1163" spans="1:4" x14ac:dyDescent="0.3">
      <c r="A1163" t="s">
        <v>2</v>
      </c>
      <c r="B1163" s="1">
        <f t="shared" si="114"/>
        <v>45042</v>
      </c>
      <c r="C1163">
        <v>5</v>
      </c>
      <c r="D1163" t="s">
        <v>13</v>
      </c>
    </row>
    <row r="1164" spans="1:4" x14ac:dyDescent="0.3">
      <c r="A1164" t="s">
        <v>3</v>
      </c>
      <c r="B1164" s="1">
        <f t="shared" si="114"/>
        <v>45042</v>
      </c>
      <c r="C1164">
        <v>4</v>
      </c>
      <c r="D1164" t="s">
        <v>12</v>
      </c>
    </row>
    <row r="1165" spans="1:4" x14ac:dyDescent="0.3">
      <c r="A1165" t="s">
        <v>4</v>
      </c>
      <c r="B1165" s="1">
        <f t="shared" si="114"/>
        <v>45042</v>
      </c>
      <c r="C1165">
        <v>10</v>
      </c>
      <c r="D1165" t="s">
        <v>12</v>
      </c>
    </row>
    <row r="1166" spans="1:4" x14ac:dyDescent="0.3">
      <c r="A1166" t="s">
        <v>5</v>
      </c>
      <c r="B1166" s="1">
        <f t="shared" si="114"/>
        <v>45042</v>
      </c>
      <c r="C1166">
        <v>6</v>
      </c>
      <c r="D1166" t="s">
        <v>14</v>
      </c>
    </row>
    <row r="1167" spans="1:4" x14ac:dyDescent="0.3">
      <c r="A1167" t="s">
        <v>6</v>
      </c>
      <c r="B1167" s="1">
        <f t="shared" si="114"/>
        <v>45042</v>
      </c>
      <c r="C1167">
        <v>10</v>
      </c>
      <c r="D1167" t="s">
        <v>12</v>
      </c>
    </row>
    <row r="1168" spans="1:4" x14ac:dyDescent="0.3">
      <c r="A1168" t="s">
        <v>7</v>
      </c>
      <c r="B1168" s="1">
        <f t="shared" ref="B1168:B1177" si="115">((43582+(2*365))+1)+730</f>
        <v>45043</v>
      </c>
      <c r="C1168">
        <v>5</v>
      </c>
      <c r="D1168" t="s">
        <v>14</v>
      </c>
    </row>
    <row r="1169" spans="1:4" x14ac:dyDescent="0.3">
      <c r="A1169" t="s">
        <v>8</v>
      </c>
      <c r="B1169" s="1">
        <f t="shared" si="115"/>
        <v>45043</v>
      </c>
      <c r="C1169">
        <v>5</v>
      </c>
      <c r="D1169" t="s">
        <v>13</v>
      </c>
    </row>
    <row r="1170" spans="1:4" x14ac:dyDescent="0.3">
      <c r="A1170" t="s">
        <v>1</v>
      </c>
      <c r="B1170" s="1">
        <f t="shared" si="115"/>
        <v>45043</v>
      </c>
      <c r="C1170">
        <v>4</v>
      </c>
      <c r="D1170" t="s">
        <v>12</v>
      </c>
    </row>
    <row r="1171" spans="1:4" x14ac:dyDescent="0.3">
      <c r="A1171" t="s">
        <v>2</v>
      </c>
      <c r="B1171" s="1">
        <f t="shared" si="115"/>
        <v>45043</v>
      </c>
      <c r="C1171">
        <v>6</v>
      </c>
      <c r="D1171" t="s">
        <v>13</v>
      </c>
    </row>
    <row r="1172" spans="1:4" x14ac:dyDescent="0.3">
      <c r="A1172" t="s">
        <v>3</v>
      </c>
      <c r="B1172" s="1">
        <f t="shared" si="115"/>
        <v>45043</v>
      </c>
      <c r="C1172">
        <v>4</v>
      </c>
      <c r="D1172" t="s">
        <v>11</v>
      </c>
    </row>
    <row r="1173" spans="1:4" x14ac:dyDescent="0.3">
      <c r="A1173" t="s">
        <v>4</v>
      </c>
      <c r="B1173" s="1">
        <f t="shared" si="115"/>
        <v>45043</v>
      </c>
      <c r="C1173">
        <v>2</v>
      </c>
      <c r="D1173" t="s">
        <v>12</v>
      </c>
    </row>
    <row r="1174" spans="1:4" x14ac:dyDescent="0.3">
      <c r="A1174" t="s">
        <v>5</v>
      </c>
      <c r="B1174" s="1">
        <f t="shared" si="115"/>
        <v>45043</v>
      </c>
      <c r="C1174">
        <v>1</v>
      </c>
      <c r="D1174" t="s">
        <v>13</v>
      </c>
    </row>
    <row r="1175" spans="1:4" x14ac:dyDescent="0.3">
      <c r="A1175" t="s">
        <v>6</v>
      </c>
      <c r="B1175" s="1">
        <f t="shared" si="115"/>
        <v>45043</v>
      </c>
      <c r="C1175">
        <v>6</v>
      </c>
      <c r="D1175" t="s">
        <v>12</v>
      </c>
    </row>
    <row r="1176" spans="1:4" x14ac:dyDescent="0.3">
      <c r="A1176" t="s">
        <v>7</v>
      </c>
      <c r="B1176" s="1">
        <f t="shared" si="115"/>
        <v>45043</v>
      </c>
      <c r="C1176">
        <v>6</v>
      </c>
      <c r="D1176" t="s">
        <v>12</v>
      </c>
    </row>
    <row r="1177" spans="1:4" x14ac:dyDescent="0.3">
      <c r="A1177" t="s">
        <v>8</v>
      </c>
      <c r="B1177" s="1">
        <f t="shared" si="115"/>
        <v>45043</v>
      </c>
      <c r="C1177">
        <v>1</v>
      </c>
      <c r="D1177" t="s">
        <v>11</v>
      </c>
    </row>
    <row r="1178" spans="1:4" x14ac:dyDescent="0.3">
      <c r="A1178" t="s">
        <v>1</v>
      </c>
      <c r="B1178" s="1">
        <f t="shared" ref="B1178:B1187" si="116">((43583+(2*365))+1)+730</f>
        <v>45044</v>
      </c>
      <c r="C1178">
        <v>9</v>
      </c>
      <c r="D1178" t="s">
        <v>13</v>
      </c>
    </row>
    <row r="1179" spans="1:4" x14ac:dyDescent="0.3">
      <c r="A1179" t="s">
        <v>2</v>
      </c>
      <c r="B1179" s="1">
        <f t="shared" si="116"/>
        <v>45044</v>
      </c>
      <c r="C1179">
        <v>10</v>
      </c>
      <c r="D1179" t="s">
        <v>13</v>
      </c>
    </row>
    <row r="1180" spans="1:4" x14ac:dyDescent="0.3">
      <c r="A1180" t="s">
        <v>3</v>
      </c>
      <c r="B1180" s="1">
        <f t="shared" si="116"/>
        <v>45044</v>
      </c>
      <c r="C1180">
        <v>6</v>
      </c>
      <c r="D1180" t="s">
        <v>12</v>
      </c>
    </row>
    <row r="1181" spans="1:4" x14ac:dyDescent="0.3">
      <c r="A1181" t="s">
        <v>4</v>
      </c>
      <c r="B1181" s="1">
        <f t="shared" si="116"/>
        <v>45044</v>
      </c>
      <c r="C1181">
        <v>4</v>
      </c>
      <c r="D1181" t="s">
        <v>11</v>
      </c>
    </row>
    <row r="1182" spans="1:4" x14ac:dyDescent="0.3">
      <c r="A1182" t="s">
        <v>5</v>
      </c>
      <c r="B1182" s="1">
        <f t="shared" si="116"/>
        <v>45044</v>
      </c>
      <c r="C1182">
        <v>5</v>
      </c>
      <c r="D1182" t="s">
        <v>13</v>
      </c>
    </row>
    <row r="1183" spans="1:4" x14ac:dyDescent="0.3">
      <c r="A1183" t="s">
        <v>6</v>
      </c>
      <c r="B1183" s="1">
        <f t="shared" si="116"/>
        <v>45044</v>
      </c>
      <c r="C1183">
        <v>5</v>
      </c>
      <c r="D1183" t="s">
        <v>14</v>
      </c>
    </row>
    <row r="1184" spans="1:4" x14ac:dyDescent="0.3">
      <c r="A1184" t="s">
        <v>7</v>
      </c>
      <c r="B1184" s="1">
        <f t="shared" si="116"/>
        <v>45044</v>
      </c>
      <c r="C1184">
        <v>5</v>
      </c>
      <c r="D1184" t="s">
        <v>14</v>
      </c>
    </row>
    <row r="1185" spans="1:4" x14ac:dyDescent="0.3">
      <c r="A1185" t="s">
        <v>8</v>
      </c>
      <c r="B1185" s="1">
        <f t="shared" si="116"/>
        <v>45044</v>
      </c>
      <c r="C1185">
        <v>7</v>
      </c>
      <c r="D1185" t="s">
        <v>11</v>
      </c>
    </row>
    <row r="1186" spans="1:4" x14ac:dyDescent="0.3">
      <c r="A1186" t="s">
        <v>1</v>
      </c>
      <c r="B1186" s="1">
        <f t="shared" si="116"/>
        <v>45044</v>
      </c>
      <c r="C1186">
        <v>4</v>
      </c>
      <c r="D1186" t="s">
        <v>12</v>
      </c>
    </row>
    <row r="1187" spans="1:4" x14ac:dyDescent="0.3">
      <c r="A1187" t="s">
        <v>2</v>
      </c>
      <c r="B1187" s="1">
        <f t="shared" si="116"/>
        <v>45044</v>
      </c>
      <c r="C1187">
        <v>10</v>
      </c>
      <c r="D1187" t="s">
        <v>12</v>
      </c>
    </row>
    <row r="1188" spans="1:4" x14ac:dyDescent="0.3">
      <c r="A1188" t="s">
        <v>3</v>
      </c>
      <c r="B1188" s="1">
        <f t="shared" ref="B1188:B1197" si="117">((43584+(2*365))+1)+730</f>
        <v>45045</v>
      </c>
      <c r="C1188">
        <v>7</v>
      </c>
      <c r="D1188" t="s">
        <v>12</v>
      </c>
    </row>
    <row r="1189" spans="1:4" x14ac:dyDescent="0.3">
      <c r="A1189" t="s">
        <v>4</v>
      </c>
      <c r="B1189" s="1">
        <f t="shared" si="117"/>
        <v>45045</v>
      </c>
      <c r="C1189">
        <v>5</v>
      </c>
      <c r="D1189" t="s">
        <v>12</v>
      </c>
    </row>
    <row r="1190" spans="1:4" x14ac:dyDescent="0.3">
      <c r="A1190" t="s">
        <v>5</v>
      </c>
      <c r="B1190" s="1">
        <f t="shared" si="117"/>
        <v>45045</v>
      </c>
      <c r="C1190">
        <v>10</v>
      </c>
      <c r="D1190" t="s">
        <v>13</v>
      </c>
    </row>
    <row r="1191" spans="1:4" x14ac:dyDescent="0.3">
      <c r="A1191" t="s">
        <v>6</v>
      </c>
      <c r="B1191" s="1">
        <f t="shared" si="117"/>
        <v>45045</v>
      </c>
      <c r="C1191">
        <v>6</v>
      </c>
      <c r="D1191" t="s">
        <v>12</v>
      </c>
    </row>
    <row r="1192" spans="1:4" x14ac:dyDescent="0.3">
      <c r="A1192" t="s">
        <v>7</v>
      </c>
      <c r="B1192" s="1">
        <f t="shared" si="117"/>
        <v>45045</v>
      </c>
      <c r="C1192">
        <v>5</v>
      </c>
      <c r="D1192" t="s">
        <v>11</v>
      </c>
    </row>
    <row r="1193" spans="1:4" x14ac:dyDescent="0.3">
      <c r="A1193" t="s">
        <v>8</v>
      </c>
      <c r="B1193" s="1">
        <f t="shared" si="117"/>
        <v>45045</v>
      </c>
      <c r="C1193">
        <v>3</v>
      </c>
      <c r="D1193" t="s">
        <v>12</v>
      </c>
    </row>
    <row r="1194" spans="1:4" x14ac:dyDescent="0.3">
      <c r="A1194" t="s">
        <v>1</v>
      </c>
      <c r="B1194" s="1">
        <f t="shared" si="117"/>
        <v>45045</v>
      </c>
      <c r="C1194">
        <v>5</v>
      </c>
      <c r="D1194" t="s">
        <v>13</v>
      </c>
    </row>
    <row r="1195" spans="1:4" x14ac:dyDescent="0.3">
      <c r="A1195" t="s">
        <v>2</v>
      </c>
      <c r="B1195" s="1">
        <f t="shared" si="117"/>
        <v>45045</v>
      </c>
      <c r="C1195">
        <v>3</v>
      </c>
      <c r="D1195" t="s">
        <v>12</v>
      </c>
    </row>
    <row r="1196" spans="1:4" x14ac:dyDescent="0.3">
      <c r="A1196" t="s">
        <v>3</v>
      </c>
      <c r="B1196" s="1">
        <f t="shared" si="117"/>
        <v>45045</v>
      </c>
      <c r="C1196">
        <v>8</v>
      </c>
      <c r="D1196" t="s">
        <v>14</v>
      </c>
    </row>
    <row r="1197" spans="1:4" x14ac:dyDescent="0.3">
      <c r="A1197" t="s">
        <v>4</v>
      </c>
      <c r="B1197" s="1">
        <f t="shared" si="117"/>
        <v>45045</v>
      </c>
      <c r="C1197">
        <v>3</v>
      </c>
      <c r="D1197" t="s">
        <v>12</v>
      </c>
    </row>
    <row r="1198" spans="1:4" x14ac:dyDescent="0.3">
      <c r="A1198" t="s">
        <v>5</v>
      </c>
      <c r="B1198" s="1">
        <f t="shared" ref="B1198:B1207" si="118">((43585+(2*365))+1)+730</f>
        <v>45046</v>
      </c>
      <c r="C1198">
        <v>5</v>
      </c>
      <c r="D1198" t="s">
        <v>12</v>
      </c>
    </row>
    <row r="1199" spans="1:4" x14ac:dyDescent="0.3">
      <c r="A1199" t="s">
        <v>6</v>
      </c>
      <c r="B1199" s="1">
        <f t="shared" si="118"/>
        <v>45046</v>
      </c>
      <c r="C1199">
        <v>8</v>
      </c>
      <c r="D1199" t="s">
        <v>12</v>
      </c>
    </row>
    <row r="1200" spans="1:4" x14ac:dyDescent="0.3">
      <c r="A1200" t="s">
        <v>7</v>
      </c>
      <c r="B1200" s="1">
        <f t="shared" si="118"/>
        <v>45046</v>
      </c>
      <c r="C1200">
        <v>4</v>
      </c>
      <c r="D1200" t="s">
        <v>12</v>
      </c>
    </row>
    <row r="1201" spans="1:4" x14ac:dyDescent="0.3">
      <c r="A1201" t="s">
        <v>8</v>
      </c>
      <c r="B1201" s="1">
        <f t="shared" si="118"/>
        <v>45046</v>
      </c>
      <c r="C1201">
        <v>9</v>
      </c>
      <c r="D1201" t="s">
        <v>11</v>
      </c>
    </row>
    <row r="1202" spans="1:4" x14ac:dyDescent="0.3">
      <c r="A1202" t="s">
        <v>1</v>
      </c>
      <c r="B1202" s="1">
        <f t="shared" si="118"/>
        <v>45046</v>
      </c>
      <c r="C1202">
        <v>8</v>
      </c>
      <c r="D1202" t="s">
        <v>12</v>
      </c>
    </row>
    <row r="1203" spans="1:4" x14ac:dyDescent="0.3">
      <c r="A1203" t="s">
        <v>2</v>
      </c>
      <c r="B1203" s="1">
        <f t="shared" si="118"/>
        <v>45046</v>
      </c>
      <c r="C1203">
        <v>10</v>
      </c>
      <c r="D1203" t="s">
        <v>12</v>
      </c>
    </row>
    <row r="1204" spans="1:4" x14ac:dyDescent="0.3">
      <c r="A1204" t="s">
        <v>3</v>
      </c>
      <c r="B1204" s="1">
        <f t="shared" si="118"/>
        <v>45046</v>
      </c>
      <c r="C1204">
        <v>6</v>
      </c>
      <c r="D1204" t="s">
        <v>11</v>
      </c>
    </row>
    <row r="1205" spans="1:4" x14ac:dyDescent="0.3">
      <c r="A1205" t="s">
        <v>4</v>
      </c>
      <c r="B1205" s="1">
        <f t="shared" si="118"/>
        <v>45046</v>
      </c>
      <c r="C1205">
        <v>1</v>
      </c>
      <c r="D1205" t="s">
        <v>11</v>
      </c>
    </row>
    <row r="1206" spans="1:4" x14ac:dyDescent="0.3">
      <c r="A1206" t="s">
        <v>5</v>
      </c>
      <c r="B1206" s="1">
        <f t="shared" si="118"/>
        <v>45046</v>
      </c>
      <c r="C1206">
        <v>10</v>
      </c>
      <c r="D1206" t="s">
        <v>12</v>
      </c>
    </row>
    <row r="1207" spans="1:4" x14ac:dyDescent="0.3">
      <c r="A1207" t="s">
        <v>6</v>
      </c>
      <c r="B1207" s="1">
        <f t="shared" si="118"/>
        <v>45046</v>
      </c>
      <c r="C1207">
        <v>10</v>
      </c>
      <c r="D1207" t="s">
        <v>11</v>
      </c>
    </row>
    <row r="1208" spans="1:4" x14ac:dyDescent="0.3">
      <c r="A1208" t="s">
        <v>7</v>
      </c>
      <c r="B1208" s="1">
        <f t="shared" ref="B1208:B1217" si="119">((43586+(2*365))+1)+730</f>
        <v>45047</v>
      </c>
      <c r="C1208">
        <v>6</v>
      </c>
      <c r="D1208" t="s">
        <v>12</v>
      </c>
    </row>
    <row r="1209" spans="1:4" x14ac:dyDescent="0.3">
      <c r="A1209" t="s">
        <v>8</v>
      </c>
      <c r="B1209" s="1">
        <f t="shared" si="119"/>
        <v>45047</v>
      </c>
      <c r="C1209">
        <v>1</v>
      </c>
      <c r="D1209" t="s">
        <v>11</v>
      </c>
    </row>
    <row r="1210" spans="1:4" x14ac:dyDescent="0.3">
      <c r="A1210" t="s">
        <v>1</v>
      </c>
      <c r="B1210" s="1">
        <f t="shared" si="119"/>
        <v>45047</v>
      </c>
      <c r="C1210">
        <v>10</v>
      </c>
      <c r="D1210" t="s">
        <v>13</v>
      </c>
    </row>
    <row r="1211" spans="1:4" x14ac:dyDescent="0.3">
      <c r="A1211" t="s">
        <v>2</v>
      </c>
      <c r="B1211" s="1">
        <f t="shared" si="119"/>
        <v>45047</v>
      </c>
      <c r="C1211">
        <v>6</v>
      </c>
      <c r="D1211" t="s">
        <v>12</v>
      </c>
    </row>
    <row r="1212" spans="1:4" x14ac:dyDescent="0.3">
      <c r="A1212" t="s">
        <v>3</v>
      </c>
      <c r="B1212" s="1">
        <f t="shared" si="119"/>
        <v>45047</v>
      </c>
      <c r="C1212">
        <v>6</v>
      </c>
      <c r="D1212" t="s">
        <v>13</v>
      </c>
    </row>
    <row r="1213" spans="1:4" x14ac:dyDescent="0.3">
      <c r="A1213" t="s">
        <v>4</v>
      </c>
      <c r="B1213" s="1">
        <f t="shared" si="119"/>
        <v>45047</v>
      </c>
      <c r="C1213">
        <v>8</v>
      </c>
      <c r="D1213" t="s">
        <v>12</v>
      </c>
    </row>
    <row r="1214" spans="1:4" x14ac:dyDescent="0.3">
      <c r="A1214" t="s">
        <v>5</v>
      </c>
      <c r="B1214" s="1">
        <f t="shared" si="119"/>
        <v>45047</v>
      </c>
      <c r="C1214">
        <v>2</v>
      </c>
      <c r="D1214" t="s">
        <v>13</v>
      </c>
    </row>
    <row r="1215" spans="1:4" x14ac:dyDescent="0.3">
      <c r="A1215" t="s">
        <v>6</v>
      </c>
      <c r="B1215" s="1">
        <f t="shared" si="119"/>
        <v>45047</v>
      </c>
      <c r="C1215">
        <v>6</v>
      </c>
      <c r="D1215" t="s">
        <v>13</v>
      </c>
    </row>
    <row r="1216" spans="1:4" x14ac:dyDescent="0.3">
      <c r="A1216" t="s">
        <v>7</v>
      </c>
      <c r="B1216" s="1">
        <f t="shared" si="119"/>
        <v>45047</v>
      </c>
      <c r="C1216">
        <v>5</v>
      </c>
      <c r="D1216" t="s">
        <v>12</v>
      </c>
    </row>
    <row r="1217" spans="1:4" x14ac:dyDescent="0.3">
      <c r="A1217" t="s">
        <v>8</v>
      </c>
      <c r="B1217" s="1">
        <f t="shared" si="119"/>
        <v>45047</v>
      </c>
      <c r="C1217">
        <v>7</v>
      </c>
      <c r="D1217" t="s">
        <v>11</v>
      </c>
    </row>
    <row r="1218" spans="1:4" x14ac:dyDescent="0.3">
      <c r="A1218" t="s">
        <v>1</v>
      </c>
      <c r="B1218" s="1">
        <f t="shared" ref="B1218:B1227" si="120">((43587+(2*365))+1)+730</f>
        <v>45048</v>
      </c>
      <c r="C1218">
        <v>9</v>
      </c>
      <c r="D1218" t="s">
        <v>12</v>
      </c>
    </row>
    <row r="1219" spans="1:4" x14ac:dyDescent="0.3">
      <c r="A1219" t="s">
        <v>2</v>
      </c>
      <c r="B1219" s="1">
        <f t="shared" si="120"/>
        <v>45048</v>
      </c>
      <c r="C1219">
        <v>5</v>
      </c>
      <c r="D1219" t="s">
        <v>14</v>
      </c>
    </row>
    <row r="1220" spans="1:4" x14ac:dyDescent="0.3">
      <c r="A1220" t="s">
        <v>3</v>
      </c>
      <c r="B1220" s="1">
        <f t="shared" si="120"/>
        <v>45048</v>
      </c>
      <c r="C1220">
        <v>9</v>
      </c>
      <c r="D1220" t="s">
        <v>11</v>
      </c>
    </row>
    <row r="1221" spans="1:4" x14ac:dyDescent="0.3">
      <c r="A1221" t="s">
        <v>4</v>
      </c>
      <c r="B1221" s="1">
        <f t="shared" si="120"/>
        <v>45048</v>
      </c>
      <c r="C1221">
        <v>5</v>
      </c>
      <c r="D1221" t="s">
        <v>12</v>
      </c>
    </row>
    <row r="1222" spans="1:4" x14ac:dyDescent="0.3">
      <c r="A1222" t="s">
        <v>5</v>
      </c>
      <c r="B1222" s="1">
        <f t="shared" si="120"/>
        <v>45048</v>
      </c>
      <c r="C1222">
        <v>8</v>
      </c>
      <c r="D1222" t="s">
        <v>11</v>
      </c>
    </row>
    <row r="1223" spans="1:4" x14ac:dyDescent="0.3">
      <c r="A1223" t="s">
        <v>6</v>
      </c>
      <c r="B1223" s="1">
        <f t="shared" si="120"/>
        <v>45048</v>
      </c>
      <c r="C1223">
        <v>8</v>
      </c>
      <c r="D1223" t="s">
        <v>12</v>
      </c>
    </row>
    <row r="1224" spans="1:4" x14ac:dyDescent="0.3">
      <c r="A1224" t="s">
        <v>7</v>
      </c>
      <c r="B1224" s="1">
        <f t="shared" si="120"/>
        <v>45048</v>
      </c>
      <c r="C1224">
        <v>3</v>
      </c>
      <c r="D1224" t="s">
        <v>12</v>
      </c>
    </row>
    <row r="1225" spans="1:4" x14ac:dyDescent="0.3">
      <c r="A1225" t="s">
        <v>8</v>
      </c>
      <c r="B1225" s="1">
        <f t="shared" si="120"/>
        <v>45048</v>
      </c>
      <c r="C1225">
        <v>7</v>
      </c>
      <c r="D1225" t="s">
        <v>11</v>
      </c>
    </row>
    <row r="1226" spans="1:4" x14ac:dyDescent="0.3">
      <c r="A1226" t="s">
        <v>1</v>
      </c>
      <c r="B1226" s="1">
        <f t="shared" si="120"/>
        <v>45048</v>
      </c>
      <c r="C1226">
        <v>12</v>
      </c>
      <c r="D1226" t="s">
        <v>13</v>
      </c>
    </row>
    <row r="1227" spans="1:4" x14ac:dyDescent="0.3">
      <c r="A1227" t="s">
        <v>2</v>
      </c>
      <c r="B1227" s="1">
        <f t="shared" si="120"/>
        <v>45048</v>
      </c>
      <c r="C1227">
        <v>6</v>
      </c>
      <c r="D1227" t="s">
        <v>13</v>
      </c>
    </row>
    <row r="1228" spans="1:4" x14ac:dyDescent="0.3">
      <c r="A1228" t="s">
        <v>3</v>
      </c>
      <c r="B1228" s="1">
        <f t="shared" ref="B1228:B1237" si="121">((43588+(2*365))+1)+730</f>
        <v>45049</v>
      </c>
      <c r="C1228">
        <v>4</v>
      </c>
      <c r="D1228" t="s">
        <v>12</v>
      </c>
    </row>
    <row r="1229" spans="1:4" x14ac:dyDescent="0.3">
      <c r="A1229" t="s">
        <v>4</v>
      </c>
      <c r="B1229" s="1">
        <f t="shared" si="121"/>
        <v>45049</v>
      </c>
      <c r="C1229">
        <v>7</v>
      </c>
      <c r="D1229" t="s">
        <v>12</v>
      </c>
    </row>
    <row r="1230" spans="1:4" x14ac:dyDescent="0.3">
      <c r="A1230" t="s">
        <v>5</v>
      </c>
      <c r="B1230" s="1">
        <f t="shared" si="121"/>
        <v>45049</v>
      </c>
      <c r="C1230">
        <v>2</v>
      </c>
      <c r="D1230" t="s">
        <v>13</v>
      </c>
    </row>
    <row r="1231" spans="1:4" x14ac:dyDescent="0.3">
      <c r="A1231" t="s">
        <v>6</v>
      </c>
      <c r="B1231" s="1">
        <f t="shared" si="121"/>
        <v>45049</v>
      </c>
      <c r="C1231">
        <v>5</v>
      </c>
      <c r="D1231" t="s">
        <v>12</v>
      </c>
    </row>
    <row r="1232" spans="1:4" x14ac:dyDescent="0.3">
      <c r="A1232" t="s">
        <v>7</v>
      </c>
      <c r="B1232" s="1">
        <f t="shared" si="121"/>
        <v>45049</v>
      </c>
      <c r="C1232">
        <v>6</v>
      </c>
      <c r="D1232" t="s">
        <v>14</v>
      </c>
    </row>
    <row r="1233" spans="1:4" x14ac:dyDescent="0.3">
      <c r="A1233" t="s">
        <v>8</v>
      </c>
      <c r="B1233" s="1">
        <f t="shared" si="121"/>
        <v>45049</v>
      </c>
      <c r="C1233">
        <v>7</v>
      </c>
      <c r="D1233" t="s">
        <v>14</v>
      </c>
    </row>
    <row r="1234" spans="1:4" x14ac:dyDescent="0.3">
      <c r="A1234" t="s">
        <v>1</v>
      </c>
      <c r="B1234" s="1">
        <f t="shared" si="121"/>
        <v>45049</v>
      </c>
      <c r="C1234">
        <v>10</v>
      </c>
      <c r="D1234" t="s">
        <v>12</v>
      </c>
    </row>
    <row r="1235" spans="1:4" x14ac:dyDescent="0.3">
      <c r="A1235" t="s">
        <v>2</v>
      </c>
      <c r="B1235" s="1">
        <f t="shared" si="121"/>
        <v>45049</v>
      </c>
      <c r="C1235">
        <v>2</v>
      </c>
      <c r="D1235" t="s">
        <v>12</v>
      </c>
    </row>
    <row r="1236" spans="1:4" x14ac:dyDescent="0.3">
      <c r="A1236" t="s">
        <v>3</v>
      </c>
      <c r="B1236" s="1">
        <f t="shared" si="121"/>
        <v>45049</v>
      </c>
      <c r="C1236">
        <v>6</v>
      </c>
      <c r="D1236" t="s">
        <v>12</v>
      </c>
    </row>
    <row r="1237" spans="1:4" x14ac:dyDescent="0.3">
      <c r="A1237" t="s">
        <v>4</v>
      </c>
      <c r="B1237" s="1">
        <f t="shared" si="121"/>
        <v>45049</v>
      </c>
      <c r="C1237">
        <v>2</v>
      </c>
      <c r="D1237" t="s">
        <v>13</v>
      </c>
    </row>
    <row r="1238" spans="1:4" x14ac:dyDescent="0.3">
      <c r="A1238" t="s">
        <v>5</v>
      </c>
      <c r="B1238" s="1">
        <f t="shared" ref="B1238:B1247" si="122">((43589+(2*365))+1)+730</f>
        <v>45050</v>
      </c>
      <c r="C1238">
        <v>5</v>
      </c>
      <c r="D1238" t="s">
        <v>14</v>
      </c>
    </row>
    <row r="1239" spans="1:4" x14ac:dyDescent="0.3">
      <c r="A1239" t="s">
        <v>6</v>
      </c>
      <c r="B1239" s="1">
        <f t="shared" si="122"/>
        <v>45050</v>
      </c>
      <c r="C1239">
        <v>10</v>
      </c>
      <c r="D1239" t="s">
        <v>12</v>
      </c>
    </row>
    <row r="1240" spans="1:4" x14ac:dyDescent="0.3">
      <c r="A1240" t="s">
        <v>7</v>
      </c>
      <c r="B1240" s="1">
        <f t="shared" si="122"/>
        <v>45050</v>
      </c>
      <c r="C1240">
        <v>3</v>
      </c>
      <c r="D1240" t="s">
        <v>13</v>
      </c>
    </row>
    <row r="1241" spans="1:4" x14ac:dyDescent="0.3">
      <c r="A1241" t="s">
        <v>8</v>
      </c>
      <c r="B1241" s="1">
        <f t="shared" si="122"/>
        <v>45050</v>
      </c>
      <c r="C1241">
        <v>8</v>
      </c>
      <c r="D1241" t="s">
        <v>13</v>
      </c>
    </row>
    <row r="1242" spans="1:4" x14ac:dyDescent="0.3">
      <c r="A1242" t="s">
        <v>1</v>
      </c>
      <c r="B1242" s="1">
        <f t="shared" si="122"/>
        <v>45050</v>
      </c>
      <c r="C1242">
        <v>4</v>
      </c>
      <c r="D1242" t="s">
        <v>14</v>
      </c>
    </row>
    <row r="1243" spans="1:4" x14ac:dyDescent="0.3">
      <c r="A1243" t="s">
        <v>2</v>
      </c>
      <c r="B1243" s="1">
        <f t="shared" si="122"/>
        <v>45050</v>
      </c>
      <c r="C1243">
        <v>1</v>
      </c>
      <c r="D1243" t="s">
        <v>12</v>
      </c>
    </row>
    <row r="1244" spans="1:4" x14ac:dyDescent="0.3">
      <c r="A1244" t="s">
        <v>3</v>
      </c>
      <c r="B1244" s="1">
        <f t="shared" si="122"/>
        <v>45050</v>
      </c>
      <c r="C1244">
        <v>7</v>
      </c>
      <c r="D1244" t="s">
        <v>14</v>
      </c>
    </row>
    <row r="1245" spans="1:4" x14ac:dyDescent="0.3">
      <c r="A1245" t="s">
        <v>4</v>
      </c>
      <c r="B1245" s="1">
        <f t="shared" si="122"/>
        <v>45050</v>
      </c>
      <c r="C1245">
        <v>6</v>
      </c>
      <c r="D1245" t="s">
        <v>12</v>
      </c>
    </row>
    <row r="1246" spans="1:4" x14ac:dyDescent="0.3">
      <c r="A1246" t="s">
        <v>5</v>
      </c>
      <c r="B1246" s="1">
        <f t="shared" si="122"/>
        <v>45050</v>
      </c>
      <c r="C1246">
        <v>6</v>
      </c>
      <c r="D1246" t="s">
        <v>12</v>
      </c>
    </row>
    <row r="1247" spans="1:4" x14ac:dyDescent="0.3">
      <c r="A1247" t="s">
        <v>6</v>
      </c>
      <c r="B1247" s="1">
        <f t="shared" si="122"/>
        <v>45050</v>
      </c>
      <c r="C1247">
        <v>7</v>
      </c>
      <c r="D1247" t="s">
        <v>11</v>
      </c>
    </row>
    <row r="1248" spans="1:4" x14ac:dyDescent="0.3">
      <c r="A1248" t="s">
        <v>7</v>
      </c>
      <c r="B1248" s="1">
        <f t="shared" ref="B1248:B1257" si="123">((43590+(2*365))+1)+730</f>
        <v>45051</v>
      </c>
      <c r="C1248">
        <v>7</v>
      </c>
      <c r="D1248" t="s">
        <v>14</v>
      </c>
    </row>
    <row r="1249" spans="1:4" x14ac:dyDescent="0.3">
      <c r="A1249" t="s">
        <v>8</v>
      </c>
      <c r="B1249" s="1">
        <f t="shared" si="123"/>
        <v>45051</v>
      </c>
      <c r="C1249">
        <v>6</v>
      </c>
      <c r="D1249" t="s">
        <v>11</v>
      </c>
    </row>
    <row r="1250" spans="1:4" x14ac:dyDescent="0.3">
      <c r="A1250" t="s">
        <v>1</v>
      </c>
      <c r="B1250" s="1">
        <f t="shared" si="123"/>
        <v>45051</v>
      </c>
      <c r="C1250">
        <v>7</v>
      </c>
      <c r="D1250" t="s">
        <v>12</v>
      </c>
    </row>
    <row r="1251" spans="1:4" x14ac:dyDescent="0.3">
      <c r="A1251" t="s">
        <v>2</v>
      </c>
      <c r="B1251" s="1">
        <f t="shared" si="123"/>
        <v>45051</v>
      </c>
      <c r="C1251">
        <v>5</v>
      </c>
      <c r="D1251" t="s">
        <v>12</v>
      </c>
    </row>
    <row r="1252" spans="1:4" x14ac:dyDescent="0.3">
      <c r="A1252" t="s">
        <v>3</v>
      </c>
      <c r="B1252" s="1">
        <f t="shared" si="123"/>
        <v>45051</v>
      </c>
      <c r="C1252">
        <v>5</v>
      </c>
      <c r="D1252" t="s">
        <v>11</v>
      </c>
    </row>
    <row r="1253" spans="1:4" x14ac:dyDescent="0.3">
      <c r="A1253" t="s">
        <v>4</v>
      </c>
      <c r="B1253" s="1">
        <f t="shared" si="123"/>
        <v>45051</v>
      </c>
      <c r="C1253">
        <v>8</v>
      </c>
      <c r="D1253" t="s">
        <v>12</v>
      </c>
    </row>
    <row r="1254" spans="1:4" x14ac:dyDescent="0.3">
      <c r="A1254" t="s">
        <v>5</v>
      </c>
      <c r="B1254" s="1">
        <f t="shared" si="123"/>
        <v>45051</v>
      </c>
      <c r="C1254">
        <v>8</v>
      </c>
      <c r="D1254" t="s">
        <v>13</v>
      </c>
    </row>
    <row r="1255" spans="1:4" x14ac:dyDescent="0.3">
      <c r="A1255" t="s">
        <v>6</v>
      </c>
      <c r="B1255" s="1">
        <f t="shared" si="123"/>
        <v>45051</v>
      </c>
      <c r="C1255">
        <v>5</v>
      </c>
      <c r="D1255" t="s">
        <v>14</v>
      </c>
    </row>
    <row r="1256" spans="1:4" x14ac:dyDescent="0.3">
      <c r="A1256" t="s">
        <v>7</v>
      </c>
      <c r="B1256" s="1">
        <f t="shared" si="123"/>
        <v>45051</v>
      </c>
      <c r="C1256">
        <v>8</v>
      </c>
      <c r="D1256" t="s">
        <v>12</v>
      </c>
    </row>
    <row r="1257" spans="1:4" x14ac:dyDescent="0.3">
      <c r="A1257" t="s">
        <v>8</v>
      </c>
      <c r="B1257" s="1">
        <f t="shared" si="123"/>
        <v>45051</v>
      </c>
      <c r="C1257">
        <v>2</v>
      </c>
      <c r="D1257" t="s">
        <v>13</v>
      </c>
    </row>
    <row r="1258" spans="1:4" x14ac:dyDescent="0.3">
      <c r="A1258" t="s">
        <v>1</v>
      </c>
      <c r="B1258" s="1">
        <f t="shared" ref="B1258:B1267" si="124">((43591+(2*365))+1)+730</f>
        <v>45052</v>
      </c>
      <c r="C1258">
        <v>12</v>
      </c>
      <c r="D1258" t="s">
        <v>12</v>
      </c>
    </row>
    <row r="1259" spans="1:4" x14ac:dyDescent="0.3">
      <c r="A1259" t="s">
        <v>2</v>
      </c>
      <c r="B1259" s="1">
        <f t="shared" si="124"/>
        <v>45052</v>
      </c>
      <c r="C1259">
        <v>3</v>
      </c>
      <c r="D1259" t="s">
        <v>14</v>
      </c>
    </row>
    <row r="1260" spans="1:4" x14ac:dyDescent="0.3">
      <c r="A1260" t="s">
        <v>3</v>
      </c>
      <c r="B1260" s="1">
        <f t="shared" si="124"/>
        <v>45052</v>
      </c>
      <c r="C1260">
        <v>2</v>
      </c>
      <c r="D1260" t="s">
        <v>11</v>
      </c>
    </row>
    <row r="1261" spans="1:4" x14ac:dyDescent="0.3">
      <c r="A1261" t="s">
        <v>4</v>
      </c>
      <c r="B1261" s="1">
        <f t="shared" si="124"/>
        <v>45052</v>
      </c>
      <c r="C1261">
        <v>10</v>
      </c>
      <c r="D1261" t="s">
        <v>12</v>
      </c>
    </row>
    <row r="1262" spans="1:4" x14ac:dyDescent="0.3">
      <c r="A1262" t="s">
        <v>5</v>
      </c>
      <c r="B1262" s="1">
        <f t="shared" si="124"/>
        <v>45052</v>
      </c>
      <c r="C1262">
        <v>4</v>
      </c>
      <c r="D1262" t="s">
        <v>13</v>
      </c>
    </row>
    <row r="1263" spans="1:4" x14ac:dyDescent="0.3">
      <c r="A1263" t="s">
        <v>6</v>
      </c>
      <c r="B1263" s="1">
        <f t="shared" si="124"/>
        <v>45052</v>
      </c>
      <c r="C1263">
        <v>3</v>
      </c>
      <c r="D1263" t="s">
        <v>12</v>
      </c>
    </row>
    <row r="1264" spans="1:4" x14ac:dyDescent="0.3">
      <c r="A1264" t="s">
        <v>7</v>
      </c>
      <c r="B1264" s="1">
        <f t="shared" si="124"/>
        <v>45052</v>
      </c>
      <c r="C1264">
        <v>10</v>
      </c>
      <c r="D1264" t="s">
        <v>12</v>
      </c>
    </row>
    <row r="1265" spans="1:4" x14ac:dyDescent="0.3">
      <c r="A1265" t="s">
        <v>8</v>
      </c>
      <c r="B1265" s="1">
        <f t="shared" si="124"/>
        <v>45052</v>
      </c>
      <c r="C1265">
        <v>1</v>
      </c>
      <c r="D1265" t="s">
        <v>12</v>
      </c>
    </row>
    <row r="1266" spans="1:4" x14ac:dyDescent="0.3">
      <c r="A1266" t="s">
        <v>1</v>
      </c>
      <c r="B1266" s="1">
        <f t="shared" si="124"/>
        <v>45052</v>
      </c>
      <c r="C1266">
        <v>12</v>
      </c>
      <c r="D1266" t="s">
        <v>12</v>
      </c>
    </row>
    <row r="1267" spans="1:4" x14ac:dyDescent="0.3">
      <c r="A1267" t="s">
        <v>2</v>
      </c>
      <c r="B1267" s="1">
        <f t="shared" si="124"/>
        <v>45052</v>
      </c>
      <c r="C1267">
        <v>1</v>
      </c>
      <c r="D1267" t="s">
        <v>12</v>
      </c>
    </row>
    <row r="1268" spans="1:4" x14ac:dyDescent="0.3">
      <c r="A1268" t="s">
        <v>3</v>
      </c>
      <c r="B1268" s="1">
        <f t="shared" ref="B1268:B1277" si="125">((43592+(2*365))+1)+730</f>
        <v>45053</v>
      </c>
      <c r="C1268">
        <v>6</v>
      </c>
      <c r="D1268" t="s">
        <v>11</v>
      </c>
    </row>
    <row r="1269" spans="1:4" x14ac:dyDescent="0.3">
      <c r="A1269" t="s">
        <v>4</v>
      </c>
      <c r="B1269" s="1">
        <f t="shared" si="125"/>
        <v>45053</v>
      </c>
      <c r="C1269">
        <v>6</v>
      </c>
      <c r="D1269" t="s">
        <v>11</v>
      </c>
    </row>
    <row r="1270" spans="1:4" x14ac:dyDescent="0.3">
      <c r="A1270" t="s">
        <v>5</v>
      </c>
      <c r="B1270" s="1">
        <f t="shared" si="125"/>
        <v>45053</v>
      </c>
      <c r="C1270">
        <v>3</v>
      </c>
      <c r="D1270" t="s">
        <v>13</v>
      </c>
    </row>
    <row r="1271" spans="1:4" x14ac:dyDescent="0.3">
      <c r="A1271" t="s">
        <v>6</v>
      </c>
      <c r="B1271" s="1">
        <f t="shared" si="125"/>
        <v>45053</v>
      </c>
      <c r="C1271">
        <v>1</v>
      </c>
      <c r="D1271" t="s">
        <v>11</v>
      </c>
    </row>
    <row r="1272" spans="1:4" x14ac:dyDescent="0.3">
      <c r="A1272" t="s">
        <v>7</v>
      </c>
      <c r="B1272" s="1">
        <f t="shared" si="125"/>
        <v>45053</v>
      </c>
      <c r="C1272">
        <v>10</v>
      </c>
      <c r="D1272" t="s">
        <v>13</v>
      </c>
    </row>
    <row r="1273" spans="1:4" x14ac:dyDescent="0.3">
      <c r="A1273" t="s">
        <v>8</v>
      </c>
      <c r="B1273" s="1">
        <f t="shared" si="125"/>
        <v>45053</v>
      </c>
      <c r="C1273">
        <v>3</v>
      </c>
      <c r="D1273" t="s">
        <v>11</v>
      </c>
    </row>
    <row r="1274" spans="1:4" x14ac:dyDescent="0.3">
      <c r="A1274" t="s">
        <v>1</v>
      </c>
      <c r="B1274" s="1">
        <f t="shared" si="125"/>
        <v>45053</v>
      </c>
      <c r="C1274">
        <v>6</v>
      </c>
      <c r="D1274" t="s">
        <v>11</v>
      </c>
    </row>
    <row r="1275" spans="1:4" x14ac:dyDescent="0.3">
      <c r="A1275" t="s">
        <v>2</v>
      </c>
      <c r="B1275" s="1">
        <f t="shared" si="125"/>
        <v>45053</v>
      </c>
      <c r="C1275">
        <v>1</v>
      </c>
      <c r="D1275" t="s">
        <v>12</v>
      </c>
    </row>
    <row r="1276" spans="1:4" x14ac:dyDescent="0.3">
      <c r="A1276" t="s">
        <v>3</v>
      </c>
      <c r="B1276" s="1">
        <f t="shared" si="125"/>
        <v>45053</v>
      </c>
      <c r="C1276">
        <v>0</v>
      </c>
      <c r="D1276" t="s">
        <v>12</v>
      </c>
    </row>
    <row r="1277" spans="1:4" x14ac:dyDescent="0.3">
      <c r="A1277" t="s">
        <v>4</v>
      </c>
      <c r="B1277" s="1">
        <f t="shared" si="125"/>
        <v>45053</v>
      </c>
      <c r="C1277">
        <v>4</v>
      </c>
      <c r="D1277" t="s">
        <v>13</v>
      </c>
    </row>
    <row r="1278" spans="1:4" x14ac:dyDescent="0.3">
      <c r="A1278" t="s">
        <v>5</v>
      </c>
      <c r="B1278" s="1">
        <f t="shared" ref="B1278:B1287" si="126">((43593+(2*365))+1)+730</f>
        <v>45054</v>
      </c>
      <c r="C1278">
        <v>2</v>
      </c>
      <c r="D1278" t="s">
        <v>11</v>
      </c>
    </row>
    <row r="1279" spans="1:4" x14ac:dyDescent="0.3">
      <c r="A1279" t="s">
        <v>6</v>
      </c>
      <c r="B1279" s="1">
        <f t="shared" si="126"/>
        <v>45054</v>
      </c>
      <c r="C1279">
        <v>8</v>
      </c>
      <c r="D1279" t="s">
        <v>13</v>
      </c>
    </row>
    <row r="1280" spans="1:4" x14ac:dyDescent="0.3">
      <c r="A1280" t="s">
        <v>7</v>
      </c>
      <c r="B1280" s="1">
        <f t="shared" si="126"/>
        <v>45054</v>
      </c>
      <c r="C1280">
        <v>1</v>
      </c>
      <c r="D1280" t="s">
        <v>11</v>
      </c>
    </row>
    <row r="1281" spans="1:4" x14ac:dyDescent="0.3">
      <c r="A1281" t="s">
        <v>8</v>
      </c>
      <c r="B1281" s="1">
        <f t="shared" si="126"/>
        <v>45054</v>
      </c>
      <c r="C1281">
        <v>6</v>
      </c>
      <c r="D1281" t="s">
        <v>13</v>
      </c>
    </row>
    <row r="1282" spans="1:4" x14ac:dyDescent="0.3">
      <c r="A1282" t="s">
        <v>1</v>
      </c>
      <c r="B1282" s="1">
        <f t="shared" si="126"/>
        <v>45054</v>
      </c>
      <c r="C1282">
        <v>11</v>
      </c>
      <c r="D1282" t="s">
        <v>12</v>
      </c>
    </row>
    <row r="1283" spans="1:4" x14ac:dyDescent="0.3">
      <c r="A1283" t="s">
        <v>2</v>
      </c>
      <c r="B1283" s="1">
        <f t="shared" si="126"/>
        <v>45054</v>
      </c>
      <c r="C1283">
        <v>3</v>
      </c>
      <c r="D1283" t="s">
        <v>11</v>
      </c>
    </row>
    <row r="1284" spans="1:4" x14ac:dyDescent="0.3">
      <c r="A1284" t="s">
        <v>3</v>
      </c>
      <c r="B1284" s="1">
        <f t="shared" si="126"/>
        <v>45054</v>
      </c>
      <c r="C1284">
        <v>3</v>
      </c>
      <c r="D1284" t="s">
        <v>11</v>
      </c>
    </row>
    <row r="1285" spans="1:4" x14ac:dyDescent="0.3">
      <c r="A1285" t="s">
        <v>4</v>
      </c>
      <c r="B1285" s="1">
        <f t="shared" si="126"/>
        <v>45054</v>
      </c>
      <c r="C1285">
        <v>9</v>
      </c>
      <c r="D1285" t="s">
        <v>13</v>
      </c>
    </row>
    <row r="1286" spans="1:4" x14ac:dyDescent="0.3">
      <c r="A1286" t="s">
        <v>5</v>
      </c>
      <c r="B1286" s="1">
        <f t="shared" si="126"/>
        <v>45054</v>
      </c>
      <c r="C1286">
        <v>4</v>
      </c>
      <c r="D1286" t="s">
        <v>12</v>
      </c>
    </row>
    <row r="1287" spans="1:4" x14ac:dyDescent="0.3">
      <c r="A1287" t="s">
        <v>6</v>
      </c>
      <c r="B1287" s="1">
        <f t="shared" si="126"/>
        <v>45054</v>
      </c>
      <c r="C1287">
        <v>10</v>
      </c>
      <c r="D1287" t="s">
        <v>11</v>
      </c>
    </row>
    <row r="1288" spans="1:4" x14ac:dyDescent="0.3">
      <c r="A1288" t="s">
        <v>7</v>
      </c>
      <c r="B1288" s="1">
        <f t="shared" ref="B1288:B1297" si="127">((43594+(2*365))+1)+730</f>
        <v>45055</v>
      </c>
      <c r="C1288">
        <v>7</v>
      </c>
      <c r="D1288" t="s">
        <v>11</v>
      </c>
    </row>
    <row r="1289" spans="1:4" x14ac:dyDescent="0.3">
      <c r="A1289" t="s">
        <v>8</v>
      </c>
      <c r="B1289" s="1">
        <f t="shared" si="127"/>
        <v>45055</v>
      </c>
      <c r="C1289">
        <v>5</v>
      </c>
      <c r="D1289" t="s">
        <v>12</v>
      </c>
    </row>
    <row r="1290" spans="1:4" x14ac:dyDescent="0.3">
      <c r="A1290" t="s">
        <v>1</v>
      </c>
      <c r="B1290" s="1">
        <f t="shared" si="127"/>
        <v>45055</v>
      </c>
      <c r="C1290">
        <v>6</v>
      </c>
      <c r="D1290" t="s">
        <v>14</v>
      </c>
    </row>
    <row r="1291" spans="1:4" x14ac:dyDescent="0.3">
      <c r="A1291" t="s">
        <v>2</v>
      </c>
      <c r="B1291" s="1">
        <f t="shared" si="127"/>
        <v>45055</v>
      </c>
      <c r="C1291">
        <v>1</v>
      </c>
      <c r="D1291" t="s">
        <v>12</v>
      </c>
    </row>
    <row r="1292" spans="1:4" x14ac:dyDescent="0.3">
      <c r="A1292" t="s">
        <v>3</v>
      </c>
      <c r="B1292" s="1">
        <f t="shared" si="127"/>
        <v>45055</v>
      </c>
      <c r="C1292">
        <v>9</v>
      </c>
      <c r="D1292" t="s">
        <v>14</v>
      </c>
    </row>
    <row r="1293" spans="1:4" x14ac:dyDescent="0.3">
      <c r="A1293" t="s">
        <v>4</v>
      </c>
      <c r="B1293" s="1">
        <f t="shared" si="127"/>
        <v>45055</v>
      </c>
      <c r="C1293">
        <v>2</v>
      </c>
      <c r="D1293" t="s">
        <v>12</v>
      </c>
    </row>
    <row r="1294" spans="1:4" x14ac:dyDescent="0.3">
      <c r="A1294" t="s">
        <v>5</v>
      </c>
      <c r="B1294" s="1">
        <f t="shared" si="127"/>
        <v>45055</v>
      </c>
      <c r="C1294">
        <v>2</v>
      </c>
      <c r="D1294" t="s">
        <v>12</v>
      </c>
    </row>
    <row r="1295" spans="1:4" x14ac:dyDescent="0.3">
      <c r="A1295" t="s">
        <v>6</v>
      </c>
      <c r="B1295" s="1">
        <f t="shared" si="127"/>
        <v>45055</v>
      </c>
      <c r="C1295">
        <v>10</v>
      </c>
      <c r="D1295" t="s">
        <v>11</v>
      </c>
    </row>
    <row r="1296" spans="1:4" x14ac:dyDescent="0.3">
      <c r="A1296" t="s">
        <v>7</v>
      </c>
      <c r="B1296" s="1">
        <f t="shared" si="127"/>
        <v>45055</v>
      </c>
      <c r="C1296">
        <v>8</v>
      </c>
      <c r="D1296" t="s">
        <v>12</v>
      </c>
    </row>
    <row r="1297" spans="1:4" x14ac:dyDescent="0.3">
      <c r="A1297" t="s">
        <v>8</v>
      </c>
      <c r="B1297" s="1">
        <f t="shared" si="127"/>
        <v>45055</v>
      </c>
      <c r="C1297">
        <v>4</v>
      </c>
      <c r="D1297" t="s">
        <v>12</v>
      </c>
    </row>
    <row r="1298" spans="1:4" x14ac:dyDescent="0.3">
      <c r="A1298" t="s">
        <v>1</v>
      </c>
      <c r="B1298" s="1">
        <f t="shared" ref="B1298:B1307" si="128">((43595+(2*365))+1)+730</f>
        <v>45056</v>
      </c>
      <c r="C1298">
        <v>3</v>
      </c>
      <c r="D1298" t="s">
        <v>13</v>
      </c>
    </row>
    <row r="1299" spans="1:4" x14ac:dyDescent="0.3">
      <c r="A1299" t="s">
        <v>2</v>
      </c>
      <c r="B1299" s="1">
        <f t="shared" si="128"/>
        <v>45056</v>
      </c>
      <c r="C1299">
        <v>1</v>
      </c>
      <c r="D1299" t="s">
        <v>12</v>
      </c>
    </row>
    <row r="1300" spans="1:4" x14ac:dyDescent="0.3">
      <c r="A1300" t="s">
        <v>3</v>
      </c>
      <c r="B1300" s="1">
        <f t="shared" si="128"/>
        <v>45056</v>
      </c>
      <c r="C1300">
        <v>7</v>
      </c>
      <c r="D1300" t="s">
        <v>12</v>
      </c>
    </row>
    <row r="1301" spans="1:4" x14ac:dyDescent="0.3">
      <c r="A1301" t="s">
        <v>4</v>
      </c>
      <c r="B1301" s="1">
        <f t="shared" si="128"/>
        <v>45056</v>
      </c>
      <c r="C1301">
        <v>5</v>
      </c>
      <c r="D1301" t="s">
        <v>14</v>
      </c>
    </row>
    <row r="1302" spans="1:4" x14ac:dyDescent="0.3">
      <c r="A1302" t="s">
        <v>5</v>
      </c>
      <c r="B1302" s="1">
        <f t="shared" si="128"/>
        <v>45056</v>
      </c>
      <c r="C1302">
        <v>1</v>
      </c>
      <c r="D1302" t="s">
        <v>12</v>
      </c>
    </row>
    <row r="1303" spans="1:4" x14ac:dyDescent="0.3">
      <c r="A1303" t="s">
        <v>6</v>
      </c>
      <c r="B1303" s="1">
        <f t="shared" si="128"/>
        <v>45056</v>
      </c>
      <c r="C1303">
        <v>1</v>
      </c>
      <c r="D1303" t="s">
        <v>13</v>
      </c>
    </row>
    <row r="1304" spans="1:4" x14ac:dyDescent="0.3">
      <c r="A1304" t="s">
        <v>7</v>
      </c>
      <c r="B1304" s="1">
        <f t="shared" si="128"/>
        <v>45056</v>
      </c>
      <c r="C1304">
        <v>3</v>
      </c>
      <c r="D1304" t="s">
        <v>13</v>
      </c>
    </row>
    <row r="1305" spans="1:4" x14ac:dyDescent="0.3">
      <c r="A1305" t="s">
        <v>8</v>
      </c>
      <c r="B1305" s="1">
        <f t="shared" si="128"/>
        <v>45056</v>
      </c>
      <c r="C1305">
        <v>9</v>
      </c>
      <c r="D1305" t="s">
        <v>12</v>
      </c>
    </row>
    <row r="1306" spans="1:4" x14ac:dyDescent="0.3">
      <c r="A1306" t="s">
        <v>1</v>
      </c>
      <c r="B1306" s="1">
        <f t="shared" si="128"/>
        <v>45056</v>
      </c>
      <c r="C1306">
        <v>7</v>
      </c>
      <c r="D1306" t="s">
        <v>12</v>
      </c>
    </row>
    <row r="1307" spans="1:4" x14ac:dyDescent="0.3">
      <c r="A1307" t="s">
        <v>2</v>
      </c>
      <c r="B1307" s="1">
        <f t="shared" si="128"/>
        <v>45056</v>
      </c>
      <c r="C1307">
        <v>6</v>
      </c>
      <c r="D1307" t="s">
        <v>12</v>
      </c>
    </row>
    <row r="1308" spans="1:4" x14ac:dyDescent="0.3">
      <c r="A1308" t="s">
        <v>3</v>
      </c>
      <c r="B1308" s="1">
        <f t="shared" ref="B1308:B1317" si="129">((43596+(2*365))+1)+730</f>
        <v>45057</v>
      </c>
      <c r="C1308">
        <v>4</v>
      </c>
      <c r="D1308" t="s">
        <v>14</v>
      </c>
    </row>
    <row r="1309" spans="1:4" x14ac:dyDescent="0.3">
      <c r="A1309" t="s">
        <v>4</v>
      </c>
      <c r="B1309" s="1">
        <f t="shared" si="129"/>
        <v>45057</v>
      </c>
      <c r="C1309">
        <v>7</v>
      </c>
      <c r="D1309" t="s">
        <v>11</v>
      </c>
    </row>
    <row r="1310" spans="1:4" x14ac:dyDescent="0.3">
      <c r="A1310" t="s">
        <v>5</v>
      </c>
      <c r="B1310" s="1">
        <f t="shared" si="129"/>
        <v>45057</v>
      </c>
      <c r="C1310">
        <v>2</v>
      </c>
      <c r="D1310" t="s">
        <v>13</v>
      </c>
    </row>
    <row r="1311" spans="1:4" x14ac:dyDescent="0.3">
      <c r="A1311" t="s">
        <v>6</v>
      </c>
      <c r="B1311" s="1">
        <f t="shared" si="129"/>
        <v>45057</v>
      </c>
      <c r="C1311">
        <v>3</v>
      </c>
      <c r="D1311" t="s">
        <v>12</v>
      </c>
    </row>
    <row r="1312" spans="1:4" x14ac:dyDescent="0.3">
      <c r="A1312" t="s">
        <v>7</v>
      </c>
      <c r="B1312" s="1">
        <f t="shared" si="129"/>
        <v>45057</v>
      </c>
      <c r="C1312">
        <v>5</v>
      </c>
      <c r="D1312" t="s">
        <v>11</v>
      </c>
    </row>
    <row r="1313" spans="1:4" x14ac:dyDescent="0.3">
      <c r="A1313" t="s">
        <v>8</v>
      </c>
      <c r="B1313" s="1">
        <f t="shared" si="129"/>
        <v>45057</v>
      </c>
      <c r="C1313">
        <v>5</v>
      </c>
      <c r="D1313" t="s">
        <v>13</v>
      </c>
    </row>
    <row r="1314" spans="1:4" x14ac:dyDescent="0.3">
      <c r="A1314" t="s">
        <v>1</v>
      </c>
      <c r="B1314" s="1">
        <f t="shared" si="129"/>
        <v>45057</v>
      </c>
      <c r="C1314">
        <v>10</v>
      </c>
      <c r="D1314" t="s">
        <v>12</v>
      </c>
    </row>
    <row r="1315" spans="1:4" x14ac:dyDescent="0.3">
      <c r="A1315" t="s">
        <v>2</v>
      </c>
      <c r="B1315" s="1">
        <f t="shared" si="129"/>
        <v>45057</v>
      </c>
      <c r="C1315">
        <v>9</v>
      </c>
      <c r="D1315" t="s">
        <v>12</v>
      </c>
    </row>
    <row r="1316" spans="1:4" x14ac:dyDescent="0.3">
      <c r="A1316" t="s">
        <v>3</v>
      </c>
      <c r="B1316" s="1">
        <f t="shared" si="129"/>
        <v>45057</v>
      </c>
      <c r="C1316">
        <v>0</v>
      </c>
      <c r="D1316" t="s">
        <v>11</v>
      </c>
    </row>
    <row r="1317" spans="1:4" x14ac:dyDescent="0.3">
      <c r="A1317" t="s">
        <v>4</v>
      </c>
      <c r="B1317" s="1">
        <f t="shared" si="129"/>
        <v>45057</v>
      </c>
      <c r="C1317">
        <v>6</v>
      </c>
      <c r="D1317" t="s">
        <v>11</v>
      </c>
    </row>
    <row r="1318" spans="1:4" x14ac:dyDescent="0.3">
      <c r="A1318" t="s">
        <v>5</v>
      </c>
      <c r="B1318" s="1">
        <f t="shared" ref="B1318:B1327" si="130">((43597+(2*365))+1)+730</f>
        <v>45058</v>
      </c>
      <c r="C1318">
        <v>10</v>
      </c>
      <c r="D1318" t="s">
        <v>12</v>
      </c>
    </row>
    <row r="1319" spans="1:4" x14ac:dyDescent="0.3">
      <c r="A1319" t="s">
        <v>6</v>
      </c>
      <c r="B1319" s="1">
        <f t="shared" si="130"/>
        <v>45058</v>
      </c>
      <c r="C1319">
        <v>10</v>
      </c>
      <c r="D1319" t="s">
        <v>11</v>
      </c>
    </row>
    <row r="1320" spans="1:4" x14ac:dyDescent="0.3">
      <c r="A1320" t="s">
        <v>7</v>
      </c>
      <c r="B1320" s="1">
        <f t="shared" si="130"/>
        <v>45058</v>
      </c>
      <c r="C1320">
        <v>9</v>
      </c>
      <c r="D1320" t="s">
        <v>13</v>
      </c>
    </row>
    <row r="1321" spans="1:4" x14ac:dyDescent="0.3">
      <c r="A1321" t="s">
        <v>8</v>
      </c>
      <c r="B1321" s="1">
        <f t="shared" si="130"/>
        <v>45058</v>
      </c>
      <c r="C1321">
        <v>4</v>
      </c>
      <c r="D1321" t="s">
        <v>12</v>
      </c>
    </row>
    <row r="1322" spans="1:4" x14ac:dyDescent="0.3">
      <c r="A1322" t="s">
        <v>1</v>
      </c>
      <c r="B1322" s="1">
        <f t="shared" si="130"/>
        <v>45058</v>
      </c>
      <c r="C1322">
        <v>3</v>
      </c>
      <c r="D1322" t="s">
        <v>13</v>
      </c>
    </row>
    <row r="1323" spans="1:4" x14ac:dyDescent="0.3">
      <c r="A1323" t="s">
        <v>2</v>
      </c>
      <c r="B1323" s="1">
        <f t="shared" si="130"/>
        <v>45058</v>
      </c>
      <c r="C1323">
        <v>3</v>
      </c>
      <c r="D1323" t="s">
        <v>13</v>
      </c>
    </row>
    <row r="1324" spans="1:4" x14ac:dyDescent="0.3">
      <c r="A1324" t="s">
        <v>3</v>
      </c>
      <c r="B1324" s="1">
        <f t="shared" si="130"/>
        <v>45058</v>
      </c>
      <c r="C1324">
        <v>6</v>
      </c>
      <c r="D1324" t="s">
        <v>12</v>
      </c>
    </row>
    <row r="1325" spans="1:4" x14ac:dyDescent="0.3">
      <c r="A1325" t="s">
        <v>4</v>
      </c>
      <c r="B1325" s="1">
        <f t="shared" si="130"/>
        <v>45058</v>
      </c>
      <c r="C1325">
        <v>7</v>
      </c>
      <c r="D1325" t="s">
        <v>13</v>
      </c>
    </row>
    <row r="1326" spans="1:4" x14ac:dyDescent="0.3">
      <c r="A1326" t="s">
        <v>5</v>
      </c>
      <c r="B1326" s="1">
        <f t="shared" si="130"/>
        <v>45058</v>
      </c>
      <c r="C1326">
        <v>7</v>
      </c>
      <c r="D1326" t="s">
        <v>11</v>
      </c>
    </row>
    <row r="1327" spans="1:4" x14ac:dyDescent="0.3">
      <c r="A1327" t="s">
        <v>6</v>
      </c>
      <c r="B1327" s="1">
        <f t="shared" si="130"/>
        <v>45058</v>
      </c>
      <c r="C1327">
        <v>2</v>
      </c>
      <c r="D1327" t="s">
        <v>14</v>
      </c>
    </row>
    <row r="1328" spans="1:4" x14ac:dyDescent="0.3">
      <c r="A1328" t="s">
        <v>7</v>
      </c>
      <c r="B1328" s="1">
        <f t="shared" ref="B1328:B1337" si="131">((43598+(2*365))+1)+730</f>
        <v>45059</v>
      </c>
      <c r="C1328">
        <v>2</v>
      </c>
      <c r="D1328" t="s">
        <v>12</v>
      </c>
    </row>
    <row r="1329" spans="1:4" x14ac:dyDescent="0.3">
      <c r="A1329" t="s">
        <v>8</v>
      </c>
      <c r="B1329" s="1">
        <f t="shared" si="131"/>
        <v>45059</v>
      </c>
      <c r="C1329">
        <v>8</v>
      </c>
      <c r="D1329" t="s">
        <v>12</v>
      </c>
    </row>
    <row r="1330" spans="1:4" x14ac:dyDescent="0.3">
      <c r="A1330" t="s">
        <v>1</v>
      </c>
      <c r="B1330" s="1">
        <f t="shared" si="131"/>
        <v>45059</v>
      </c>
      <c r="C1330">
        <v>12</v>
      </c>
      <c r="D1330" t="s">
        <v>11</v>
      </c>
    </row>
    <row r="1331" spans="1:4" x14ac:dyDescent="0.3">
      <c r="A1331" t="s">
        <v>2</v>
      </c>
      <c r="B1331" s="1">
        <f t="shared" si="131"/>
        <v>45059</v>
      </c>
      <c r="C1331">
        <v>2</v>
      </c>
      <c r="D1331" t="s">
        <v>14</v>
      </c>
    </row>
    <row r="1332" spans="1:4" x14ac:dyDescent="0.3">
      <c r="A1332" t="s">
        <v>3</v>
      </c>
      <c r="B1332" s="1">
        <f t="shared" si="131"/>
        <v>45059</v>
      </c>
      <c r="C1332">
        <v>5</v>
      </c>
      <c r="D1332" t="s">
        <v>11</v>
      </c>
    </row>
    <row r="1333" spans="1:4" x14ac:dyDescent="0.3">
      <c r="A1333" t="s">
        <v>4</v>
      </c>
      <c r="B1333" s="1">
        <f t="shared" si="131"/>
        <v>45059</v>
      </c>
      <c r="C1333">
        <v>1</v>
      </c>
      <c r="D1333" t="s">
        <v>12</v>
      </c>
    </row>
    <row r="1334" spans="1:4" x14ac:dyDescent="0.3">
      <c r="A1334" t="s">
        <v>5</v>
      </c>
      <c r="B1334" s="1">
        <f t="shared" si="131"/>
        <v>45059</v>
      </c>
      <c r="C1334">
        <v>8</v>
      </c>
      <c r="D1334" t="s">
        <v>11</v>
      </c>
    </row>
    <row r="1335" spans="1:4" x14ac:dyDescent="0.3">
      <c r="A1335" t="s">
        <v>6</v>
      </c>
      <c r="B1335" s="1">
        <f t="shared" si="131"/>
        <v>45059</v>
      </c>
      <c r="C1335">
        <v>1</v>
      </c>
      <c r="D1335" t="s">
        <v>13</v>
      </c>
    </row>
    <row r="1336" spans="1:4" x14ac:dyDescent="0.3">
      <c r="A1336" t="s">
        <v>7</v>
      </c>
      <c r="B1336" s="1">
        <f t="shared" si="131"/>
        <v>45059</v>
      </c>
      <c r="C1336">
        <v>2</v>
      </c>
      <c r="D1336" t="s">
        <v>12</v>
      </c>
    </row>
    <row r="1337" spans="1:4" x14ac:dyDescent="0.3">
      <c r="A1337" t="s">
        <v>8</v>
      </c>
      <c r="B1337" s="1">
        <f t="shared" si="131"/>
        <v>45059</v>
      </c>
      <c r="C1337">
        <v>2</v>
      </c>
      <c r="D1337" t="s">
        <v>11</v>
      </c>
    </row>
    <row r="1338" spans="1:4" x14ac:dyDescent="0.3">
      <c r="A1338" t="s">
        <v>1</v>
      </c>
      <c r="B1338" s="1">
        <f t="shared" ref="B1338:B1347" si="132">((43599+(2*365))+1)+730</f>
        <v>45060</v>
      </c>
      <c r="C1338">
        <v>8</v>
      </c>
      <c r="D1338" t="s">
        <v>12</v>
      </c>
    </row>
    <row r="1339" spans="1:4" x14ac:dyDescent="0.3">
      <c r="A1339" t="s">
        <v>2</v>
      </c>
      <c r="B1339" s="1">
        <f t="shared" si="132"/>
        <v>45060</v>
      </c>
      <c r="C1339">
        <v>4</v>
      </c>
      <c r="D1339" t="s">
        <v>12</v>
      </c>
    </row>
    <row r="1340" spans="1:4" x14ac:dyDescent="0.3">
      <c r="A1340" t="s">
        <v>3</v>
      </c>
      <c r="B1340" s="1">
        <f t="shared" si="132"/>
        <v>45060</v>
      </c>
      <c r="C1340">
        <v>3</v>
      </c>
      <c r="D1340" t="s">
        <v>12</v>
      </c>
    </row>
    <row r="1341" spans="1:4" x14ac:dyDescent="0.3">
      <c r="A1341" t="s">
        <v>4</v>
      </c>
      <c r="B1341" s="1">
        <f t="shared" si="132"/>
        <v>45060</v>
      </c>
      <c r="C1341">
        <v>4</v>
      </c>
      <c r="D1341" t="s">
        <v>12</v>
      </c>
    </row>
    <row r="1342" spans="1:4" x14ac:dyDescent="0.3">
      <c r="A1342" t="s">
        <v>5</v>
      </c>
      <c r="B1342" s="1">
        <f t="shared" si="132"/>
        <v>45060</v>
      </c>
      <c r="C1342">
        <v>3</v>
      </c>
      <c r="D1342" t="s">
        <v>14</v>
      </c>
    </row>
    <row r="1343" spans="1:4" x14ac:dyDescent="0.3">
      <c r="A1343" t="s">
        <v>6</v>
      </c>
      <c r="B1343" s="1">
        <f t="shared" si="132"/>
        <v>45060</v>
      </c>
      <c r="C1343">
        <v>5</v>
      </c>
      <c r="D1343" t="s">
        <v>11</v>
      </c>
    </row>
    <row r="1344" spans="1:4" x14ac:dyDescent="0.3">
      <c r="A1344" t="s">
        <v>7</v>
      </c>
      <c r="B1344" s="1">
        <f t="shared" si="132"/>
        <v>45060</v>
      </c>
      <c r="C1344">
        <v>3</v>
      </c>
      <c r="D1344" t="s">
        <v>11</v>
      </c>
    </row>
    <row r="1345" spans="1:4" x14ac:dyDescent="0.3">
      <c r="A1345" t="s">
        <v>8</v>
      </c>
      <c r="B1345" s="1">
        <f t="shared" si="132"/>
        <v>45060</v>
      </c>
      <c r="C1345">
        <v>6</v>
      </c>
      <c r="D1345" t="s">
        <v>13</v>
      </c>
    </row>
    <row r="1346" spans="1:4" x14ac:dyDescent="0.3">
      <c r="A1346" t="s">
        <v>1</v>
      </c>
      <c r="B1346" s="1">
        <f t="shared" si="132"/>
        <v>45060</v>
      </c>
      <c r="C1346">
        <v>3</v>
      </c>
      <c r="D1346" t="s">
        <v>14</v>
      </c>
    </row>
    <row r="1347" spans="1:4" x14ac:dyDescent="0.3">
      <c r="A1347" t="s">
        <v>2</v>
      </c>
      <c r="B1347" s="1">
        <f t="shared" si="132"/>
        <v>45060</v>
      </c>
      <c r="C1347">
        <v>2</v>
      </c>
      <c r="D1347" t="s">
        <v>12</v>
      </c>
    </row>
    <row r="1348" spans="1:4" x14ac:dyDescent="0.3">
      <c r="A1348" t="s">
        <v>3</v>
      </c>
      <c r="B1348" s="1">
        <f t="shared" ref="B1348:B1357" si="133">((43600+(2*365))+1)+730</f>
        <v>45061</v>
      </c>
      <c r="C1348">
        <v>9</v>
      </c>
      <c r="D1348" t="s">
        <v>12</v>
      </c>
    </row>
    <row r="1349" spans="1:4" x14ac:dyDescent="0.3">
      <c r="A1349" t="s">
        <v>4</v>
      </c>
      <c r="B1349" s="1">
        <f t="shared" si="133"/>
        <v>45061</v>
      </c>
      <c r="C1349">
        <v>6</v>
      </c>
      <c r="D1349" t="s">
        <v>12</v>
      </c>
    </row>
    <row r="1350" spans="1:4" x14ac:dyDescent="0.3">
      <c r="A1350" t="s">
        <v>5</v>
      </c>
      <c r="B1350" s="1">
        <f t="shared" si="133"/>
        <v>45061</v>
      </c>
      <c r="C1350">
        <v>10</v>
      </c>
      <c r="D1350" t="s">
        <v>12</v>
      </c>
    </row>
    <row r="1351" spans="1:4" x14ac:dyDescent="0.3">
      <c r="A1351" t="s">
        <v>6</v>
      </c>
      <c r="B1351" s="1">
        <f t="shared" si="133"/>
        <v>45061</v>
      </c>
      <c r="C1351">
        <v>2</v>
      </c>
      <c r="D1351" t="s">
        <v>12</v>
      </c>
    </row>
    <row r="1352" spans="1:4" x14ac:dyDescent="0.3">
      <c r="A1352" t="s">
        <v>7</v>
      </c>
      <c r="B1352" s="1">
        <f t="shared" si="133"/>
        <v>45061</v>
      </c>
      <c r="C1352">
        <v>9</v>
      </c>
      <c r="D1352" t="s">
        <v>11</v>
      </c>
    </row>
    <row r="1353" spans="1:4" x14ac:dyDescent="0.3">
      <c r="A1353" t="s">
        <v>8</v>
      </c>
      <c r="B1353" s="1">
        <f t="shared" si="133"/>
        <v>45061</v>
      </c>
      <c r="C1353">
        <v>5</v>
      </c>
      <c r="D1353" t="s">
        <v>12</v>
      </c>
    </row>
    <row r="1354" spans="1:4" x14ac:dyDescent="0.3">
      <c r="A1354" t="s">
        <v>1</v>
      </c>
      <c r="B1354" s="1">
        <f t="shared" si="133"/>
        <v>45061</v>
      </c>
      <c r="C1354">
        <v>6</v>
      </c>
      <c r="D1354" t="s">
        <v>11</v>
      </c>
    </row>
    <row r="1355" spans="1:4" x14ac:dyDescent="0.3">
      <c r="A1355" t="s">
        <v>2</v>
      </c>
      <c r="B1355" s="1">
        <f t="shared" si="133"/>
        <v>45061</v>
      </c>
      <c r="C1355">
        <v>9</v>
      </c>
      <c r="D1355" t="s">
        <v>12</v>
      </c>
    </row>
    <row r="1356" spans="1:4" x14ac:dyDescent="0.3">
      <c r="A1356" t="s">
        <v>3</v>
      </c>
      <c r="B1356" s="1">
        <f t="shared" si="133"/>
        <v>45061</v>
      </c>
      <c r="C1356">
        <v>8</v>
      </c>
      <c r="D1356" t="s">
        <v>13</v>
      </c>
    </row>
    <row r="1357" spans="1:4" x14ac:dyDescent="0.3">
      <c r="A1357" t="s">
        <v>4</v>
      </c>
      <c r="B1357" s="1">
        <f t="shared" si="133"/>
        <v>45061</v>
      </c>
      <c r="C1357">
        <v>7</v>
      </c>
      <c r="D1357" t="s">
        <v>11</v>
      </c>
    </row>
    <row r="1358" spans="1:4" x14ac:dyDescent="0.3">
      <c r="A1358" t="s">
        <v>5</v>
      </c>
      <c r="B1358" s="1">
        <f t="shared" ref="B1358:B1367" si="134">((43601+(2*365))+1)+730</f>
        <v>45062</v>
      </c>
      <c r="C1358">
        <v>8</v>
      </c>
      <c r="D1358" t="s">
        <v>12</v>
      </c>
    </row>
    <row r="1359" spans="1:4" x14ac:dyDescent="0.3">
      <c r="A1359" t="s">
        <v>6</v>
      </c>
      <c r="B1359" s="1">
        <f t="shared" si="134"/>
        <v>45062</v>
      </c>
      <c r="C1359">
        <v>10</v>
      </c>
      <c r="D1359" t="s">
        <v>12</v>
      </c>
    </row>
    <row r="1360" spans="1:4" x14ac:dyDescent="0.3">
      <c r="A1360" t="s">
        <v>7</v>
      </c>
      <c r="B1360" s="1">
        <f t="shared" si="134"/>
        <v>45062</v>
      </c>
      <c r="C1360">
        <v>1</v>
      </c>
      <c r="D1360" t="s">
        <v>14</v>
      </c>
    </row>
    <row r="1361" spans="1:4" x14ac:dyDescent="0.3">
      <c r="A1361" t="s">
        <v>8</v>
      </c>
      <c r="B1361" s="1">
        <f t="shared" si="134"/>
        <v>45062</v>
      </c>
      <c r="C1361">
        <v>7</v>
      </c>
      <c r="D1361" t="s">
        <v>11</v>
      </c>
    </row>
    <row r="1362" spans="1:4" x14ac:dyDescent="0.3">
      <c r="A1362" t="s">
        <v>1</v>
      </c>
      <c r="B1362" s="1">
        <f t="shared" si="134"/>
        <v>45062</v>
      </c>
      <c r="C1362">
        <v>6</v>
      </c>
      <c r="D1362" t="s">
        <v>11</v>
      </c>
    </row>
    <row r="1363" spans="1:4" x14ac:dyDescent="0.3">
      <c r="A1363" t="s">
        <v>2</v>
      </c>
      <c r="B1363" s="1">
        <f t="shared" si="134"/>
        <v>45062</v>
      </c>
      <c r="C1363">
        <v>6</v>
      </c>
      <c r="D1363" t="s">
        <v>12</v>
      </c>
    </row>
    <row r="1364" spans="1:4" x14ac:dyDescent="0.3">
      <c r="A1364" t="s">
        <v>3</v>
      </c>
      <c r="B1364" s="1">
        <f t="shared" si="134"/>
        <v>45062</v>
      </c>
      <c r="C1364">
        <v>8</v>
      </c>
      <c r="D1364" t="s">
        <v>14</v>
      </c>
    </row>
    <row r="1365" spans="1:4" x14ac:dyDescent="0.3">
      <c r="A1365" t="s">
        <v>4</v>
      </c>
      <c r="B1365" s="1">
        <f t="shared" si="134"/>
        <v>45062</v>
      </c>
      <c r="C1365">
        <v>7</v>
      </c>
      <c r="D1365" t="s">
        <v>12</v>
      </c>
    </row>
    <row r="1366" spans="1:4" x14ac:dyDescent="0.3">
      <c r="A1366" t="s">
        <v>5</v>
      </c>
      <c r="B1366" s="1">
        <f t="shared" si="134"/>
        <v>45062</v>
      </c>
      <c r="C1366">
        <v>1</v>
      </c>
      <c r="D1366" t="s">
        <v>12</v>
      </c>
    </row>
    <row r="1367" spans="1:4" x14ac:dyDescent="0.3">
      <c r="A1367" t="s">
        <v>6</v>
      </c>
      <c r="B1367" s="1">
        <f t="shared" si="134"/>
        <v>45062</v>
      </c>
      <c r="C1367">
        <v>6</v>
      </c>
      <c r="D1367" t="s">
        <v>11</v>
      </c>
    </row>
    <row r="1368" spans="1:4" x14ac:dyDescent="0.3">
      <c r="A1368" t="s">
        <v>7</v>
      </c>
      <c r="B1368" s="1">
        <f t="shared" ref="B1368:B1377" si="135">((43602+(2*365))+1)+730</f>
        <v>45063</v>
      </c>
      <c r="C1368">
        <v>9</v>
      </c>
      <c r="D1368" t="s">
        <v>12</v>
      </c>
    </row>
    <row r="1369" spans="1:4" x14ac:dyDescent="0.3">
      <c r="A1369" t="s">
        <v>8</v>
      </c>
      <c r="B1369" s="1">
        <f t="shared" si="135"/>
        <v>45063</v>
      </c>
      <c r="C1369">
        <v>4</v>
      </c>
      <c r="D1369" t="s">
        <v>11</v>
      </c>
    </row>
    <row r="1370" spans="1:4" x14ac:dyDescent="0.3">
      <c r="A1370" t="s">
        <v>1</v>
      </c>
      <c r="B1370" s="1">
        <f t="shared" si="135"/>
        <v>45063</v>
      </c>
      <c r="C1370">
        <v>11</v>
      </c>
      <c r="D1370" t="s">
        <v>13</v>
      </c>
    </row>
    <row r="1371" spans="1:4" x14ac:dyDescent="0.3">
      <c r="A1371" t="s">
        <v>2</v>
      </c>
      <c r="B1371" s="1">
        <f t="shared" si="135"/>
        <v>45063</v>
      </c>
      <c r="C1371">
        <v>4</v>
      </c>
      <c r="D1371" t="s">
        <v>12</v>
      </c>
    </row>
    <row r="1372" spans="1:4" x14ac:dyDescent="0.3">
      <c r="A1372" t="s">
        <v>3</v>
      </c>
      <c r="B1372" s="1">
        <f t="shared" si="135"/>
        <v>45063</v>
      </c>
      <c r="C1372">
        <v>2</v>
      </c>
      <c r="D1372" t="s">
        <v>13</v>
      </c>
    </row>
    <row r="1373" spans="1:4" x14ac:dyDescent="0.3">
      <c r="A1373" t="s">
        <v>4</v>
      </c>
      <c r="B1373" s="1">
        <f t="shared" si="135"/>
        <v>45063</v>
      </c>
      <c r="C1373">
        <v>3</v>
      </c>
      <c r="D1373" t="s">
        <v>12</v>
      </c>
    </row>
    <row r="1374" spans="1:4" x14ac:dyDescent="0.3">
      <c r="A1374" t="s">
        <v>5</v>
      </c>
      <c r="B1374" s="1">
        <f t="shared" si="135"/>
        <v>45063</v>
      </c>
      <c r="C1374">
        <v>9</v>
      </c>
      <c r="D1374" t="s">
        <v>13</v>
      </c>
    </row>
    <row r="1375" spans="1:4" x14ac:dyDescent="0.3">
      <c r="A1375" t="s">
        <v>6</v>
      </c>
      <c r="B1375" s="1">
        <f t="shared" si="135"/>
        <v>45063</v>
      </c>
      <c r="C1375">
        <v>7</v>
      </c>
      <c r="D1375" t="s">
        <v>13</v>
      </c>
    </row>
    <row r="1376" spans="1:4" x14ac:dyDescent="0.3">
      <c r="A1376" t="s">
        <v>7</v>
      </c>
      <c r="B1376" s="1">
        <f t="shared" si="135"/>
        <v>45063</v>
      </c>
      <c r="C1376">
        <v>10</v>
      </c>
      <c r="D1376" t="s">
        <v>12</v>
      </c>
    </row>
    <row r="1377" spans="1:4" x14ac:dyDescent="0.3">
      <c r="A1377" t="s">
        <v>8</v>
      </c>
      <c r="B1377" s="1">
        <f t="shared" si="135"/>
        <v>45063</v>
      </c>
      <c r="C1377">
        <v>1</v>
      </c>
      <c r="D1377" t="s">
        <v>13</v>
      </c>
    </row>
    <row r="1378" spans="1:4" x14ac:dyDescent="0.3">
      <c r="A1378" t="s">
        <v>1</v>
      </c>
      <c r="B1378" s="1">
        <f t="shared" ref="B1378:B1387" si="136">((43603+(2*365))+1)+730</f>
        <v>45064</v>
      </c>
      <c r="C1378">
        <v>10</v>
      </c>
      <c r="D1378" t="s">
        <v>12</v>
      </c>
    </row>
    <row r="1379" spans="1:4" x14ac:dyDescent="0.3">
      <c r="A1379" t="s">
        <v>2</v>
      </c>
      <c r="B1379" s="1">
        <f t="shared" si="136"/>
        <v>45064</v>
      </c>
      <c r="C1379">
        <v>8</v>
      </c>
      <c r="D1379" t="s">
        <v>12</v>
      </c>
    </row>
    <row r="1380" spans="1:4" x14ac:dyDescent="0.3">
      <c r="A1380" t="s">
        <v>3</v>
      </c>
      <c r="B1380" s="1">
        <f t="shared" si="136"/>
        <v>45064</v>
      </c>
      <c r="C1380">
        <v>9</v>
      </c>
      <c r="D1380" t="s">
        <v>13</v>
      </c>
    </row>
    <row r="1381" spans="1:4" x14ac:dyDescent="0.3">
      <c r="A1381" t="s">
        <v>4</v>
      </c>
      <c r="B1381" s="1">
        <f t="shared" si="136"/>
        <v>45064</v>
      </c>
      <c r="C1381">
        <v>2</v>
      </c>
      <c r="D1381" t="s">
        <v>11</v>
      </c>
    </row>
    <row r="1382" spans="1:4" x14ac:dyDescent="0.3">
      <c r="A1382" t="s">
        <v>5</v>
      </c>
      <c r="B1382" s="1">
        <f t="shared" si="136"/>
        <v>45064</v>
      </c>
      <c r="C1382">
        <v>3</v>
      </c>
      <c r="D1382" t="s">
        <v>13</v>
      </c>
    </row>
    <row r="1383" spans="1:4" x14ac:dyDescent="0.3">
      <c r="A1383" t="s">
        <v>6</v>
      </c>
      <c r="B1383" s="1">
        <f t="shared" si="136"/>
        <v>45064</v>
      </c>
      <c r="C1383">
        <v>8</v>
      </c>
      <c r="D1383" t="s">
        <v>14</v>
      </c>
    </row>
    <row r="1384" spans="1:4" x14ac:dyDescent="0.3">
      <c r="A1384" t="s">
        <v>7</v>
      </c>
      <c r="B1384" s="1">
        <f t="shared" si="136"/>
        <v>45064</v>
      </c>
      <c r="C1384">
        <v>10</v>
      </c>
      <c r="D1384" t="s">
        <v>13</v>
      </c>
    </row>
    <row r="1385" spans="1:4" x14ac:dyDescent="0.3">
      <c r="A1385" t="s">
        <v>8</v>
      </c>
      <c r="B1385" s="1">
        <f t="shared" si="136"/>
        <v>45064</v>
      </c>
      <c r="C1385">
        <v>6</v>
      </c>
      <c r="D1385" t="s">
        <v>12</v>
      </c>
    </row>
    <row r="1386" spans="1:4" x14ac:dyDescent="0.3">
      <c r="A1386" t="s">
        <v>1</v>
      </c>
      <c r="B1386" s="1">
        <f t="shared" si="136"/>
        <v>45064</v>
      </c>
      <c r="C1386">
        <v>3</v>
      </c>
      <c r="D1386" t="s">
        <v>13</v>
      </c>
    </row>
    <row r="1387" spans="1:4" x14ac:dyDescent="0.3">
      <c r="A1387" t="s">
        <v>2</v>
      </c>
      <c r="B1387" s="1">
        <f t="shared" si="136"/>
        <v>45064</v>
      </c>
      <c r="C1387">
        <v>3</v>
      </c>
      <c r="D1387" t="s">
        <v>12</v>
      </c>
    </row>
    <row r="1388" spans="1:4" x14ac:dyDescent="0.3">
      <c r="A1388" t="s">
        <v>3</v>
      </c>
      <c r="B1388" s="1">
        <f t="shared" ref="B1388:B1397" si="137">((43604+(2*365))+1)+730</f>
        <v>45065</v>
      </c>
      <c r="C1388">
        <v>9</v>
      </c>
      <c r="D1388" t="s">
        <v>12</v>
      </c>
    </row>
    <row r="1389" spans="1:4" x14ac:dyDescent="0.3">
      <c r="A1389" t="s">
        <v>4</v>
      </c>
      <c r="B1389" s="1">
        <f t="shared" si="137"/>
        <v>45065</v>
      </c>
      <c r="C1389">
        <v>1</v>
      </c>
      <c r="D1389" t="s">
        <v>11</v>
      </c>
    </row>
    <row r="1390" spans="1:4" x14ac:dyDescent="0.3">
      <c r="A1390" t="s">
        <v>5</v>
      </c>
      <c r="B1390" s="1">
        <f t="shared" si="137"/>
        <v>45065</v>
      </c>
      <c r="C1390">
        <v>9</v>
      </c>
      <c r="D1390" t="s">
        <v>12</v>
      </c>
    </row>
    <row r="1391" spans="1:4" x14ac:dyDescent="0.3">
      <c r="A1391" t="s">
        <v>6</v>
      </c>
      <c r="B1391" s="1">
        <f t="shared" si="137"/>
        <v>45065</v>
      </c>
      <c r="C1391">
        <v>3</v>
      </c>
      <c r="D1391" t="s">
        <v>13</v>
      </c>
    </row>
    <row r="1392" spans="1:4" x14ac:dyDescent="0.3">
      <c r="A1392" t="s">
        <v>7</v>
      </c>
      <c r="B1392" s="1">
        <f t="shared" si="137"/>
        <v>45065</v>
      </c>
      <c r="C1392">
        <v>5</v>
      </c>
      <c r="D1392" t="s">
        <v>13</v>
      </c>
    </row>
    <row r="1393" spans="1:4" x14ac:dyDescent="0.3">
      <c r="A1393" t="s">
        <v>8</v>
      </c>
      <c r="B1393" s="1">
        <f t="shared" si="137"/>
        <v>45065</v>
      </c>
      <c r="C1393">
        <v>7</v>
      </c>
      <c r="D1393" t="s">
        <v>12</v>
      </c>
    </row>
    <row r="1394" spans="1:4" x14ac:dyDescent="0.3">
      <c r="A1394" t="s">
        <v>1</v>
      </c>
      <c r="B1394" s="1">
        <f t="shared" si="137"/>
        <v>45065</v>
      </c>
      <c r="C1394">
        <v>9</v>
      </c>
      <c r="D1394" t="s">
        <v>13</v>
      </c>
    </row>
    <row r="1395" spans="1:4" x14ac:dyDescent="0.3">
      <c r="A1395" t="s">
        <v>2</v>
      </c>
      <c r="B1395" s="1">
        <f t="shared" si="137"/>
        <v>45065</v>
      </c>
      <c r="C1395">
        <v>1</v>
      </c>
      <c r="D1395" t="s">
        <v>12</v>
      </c>
    </row>
    <row r="1396" spans="1:4" x14ac:dyDescent="0.3">
      <c r="A1396" t="s">
        <v>3</v>
      </c>
      <c r="B1396" s="1">
        <f t="shared" si="137"/>
        <v>45065</v>
      </c>
      <c r="C1396">
        <v>6</v>
      </c>
      <c r="D1396" t="s">
        <v>12</v>
      </c>
    </row>
    <row r="1397" spans="1:4" x14ac:dyDescent="0.3">
      <c r="A1397" t="s">
        <v>4</v>
      </c>
      <c r="B1397" s="1">
        <f t="shared" si="137"/>
        <v>45065</v>
      </c>
      <c r="C1397">
        <v>5</v>
      </c>
      <c r="D1397" t="s">
        <v>11</v>
      </c>
    </row>
    <row r="1398" spans="1:4" x14ac:dyDescent="0.3">
      <c r="A1398" t="s">
        <v>5</v>
      </c>
      <c r="B1398" s="1">
        <f t="shared" ref="B1398:B1407" si="138">((43605+(2*365))+1)+730</f>
        <v>45066</v>
      </c>
      <c r="C1398">
        <v>5</v>
      </c>
      <c r="D1398" t="s">
        <v>14</v>
      </c>
    </row>
    <row r="1399" spans="1:4" x14ac:dyDescent="0.3">
      <c r="A1399" t="s">
        <v>6</v>
      </c>
      <c r="B1399" s="1">
        <f t="shared" si="138"/>
        <v>45066</v>
      </c>
      <c r="C1399">
        <v>6</v>
      </c>
      <c r="D1399" t="s">
        <v>13</v>
      </c>
    </row>
    <row r="1400" spans="1:4" x14ac:dyDescent="0.3">
      <c r="A1400" t="s">
        <v>7</v>
      </c>
      <c r="B1400" s="1">
        <f t="shared" si="138"/>
        <v>45066</v>
      </c>
      <c r="C1400">
        <v>7</v>
      </c>
      <c r="D1400" t="s">
        <v>12</v>
      </c>
    </row>
    <row r="1401" spans="1:4" x14ac:dyDescent="0.3">
      <c r="A1401" t="s">
        <v>8</v>
      </c>
      <c r="B1401" s="1">
        <f t="shared" si="138"/>
        <v>45066</v>
      </c>
      <c r="C1401">
        <v>10</v>
      </c>
      <c r="D1401" t="s">
        <v>12</v>
      </c>
    </row>
    <row r="1402" spans="1:4" x14ac:dyDescent="0.3">
      <c r="A1402" t="s">
        <v>1</v>
      </c>
      <c r="B1402" s="1">
        <f t="shared" si="138"/>
        <v>45066</v>
      </c>
      <c r="C1402">
        <v>7</v>
      </c>
      <c r="D1402" t="s">
        <v>12</v>
      </c>
    </row>
    <row r="1403" spans="1:4" x14ac:dyDescent="0.3">
      <c r="A1403" t="s">
        <v>2</v>
      </c>
      <c r="B1403" s="1">
        <f t="shared" si="138"/>
        <v>45066</v>
      </c>
      <c r="C1403">
        <v>1</v>
      </c>
      <c r="D1403" t="s">
        <v>13</v>
      </c>
    </row>
    <row r="1404" spans="1:4" x14ac:dyDescent="0.3">
      <c r="A1404" t="s">
        <v>3</v>
      </c>
      <c r="B1404" s="1">
        <f t="shared" si="138"/>
        <v>45066</v>
      </c>
      <c r="C1404">
        <v>7</v>
      </c>
      <c r="D1404" t="s">
        <v>12</v>
      </c>
    </row>
    <row r="1405" spans="1:4" x14ac:dyDescent="0.3">
      <c r="A1405" t="s">
        <v>4</v>
      </c>
      <c r="B1405" s="1">
        <f t="shared" si="138"/>
        <v>45066</v>
      </c>
      <c r="C1405">
        <v>5</v>
      </c>
      <c r="D1405" t="s">
        <v>12</v>
      </c>
    </row>
    <row r="1406" spans="1:4" x14ac:dyDescent="0.3">
      <c r="A1406" t="s">
        <v>5</v>
      </c>
      <c r="B1406" s="1">
        <f t="shared" si="138"/>
        <v>45066</v>
      </c>
      <c r="C1406">
        <v>9</v>
      </c>
      <c r="D1406" t="s">
        <v>12</v>
      </c>
    </row>
    <row r="1407" spans="1:4" x14ac:dyDescent="0.3">
      <c r="A1407" t="s">
        <v>6</v>
      </c>
      <c r="B1407" s="1">
        <f t="shared" si="138"/>
        <v>45066</v>
      </c>
      <c r="C1407">
        <v>7</v>
      </c>
      <c r="D1407" t="s">
        <v>11</v>
      </c>
    </row>
    <row r="1408" spans="1:4" x14ac:dyDescent="0.3">
      <c r="A1408" t="s">
        <v>7</v>
      </c>
      <c r="B1408" s="1">
        <f t="shared" ref="B1408:B1417" si="139">((43606+(2*365))+1)+730</f>
        <v>45067</v>
      </c>
      <c r="C1408">
        <v>4</v>
      </c>
      <c r="D1408" t="s">
        <v>13</v>
      </c>
    </row>
    <row r="1409" spans="1:4" x14ac:dyDescent="0.3">
      <c r="A1409" t="s">
        <v>8</v>
      </c>
      <c r="B1409" s="1">
        <f t="shared" si="139"/>
        <v>45067</v>
      </c>
      <c r="C1409">
        <v>9</v>
      </c>
      <c r="D1409" t="s">
        <v>13</v>
      </c>
    </row>
    <row r="1410" spans="1:4" x14ac:dyDescent="0.3">
      <c r="A1410" t="s">
        <v>1</v>
      </c>
      <c r="B1410" s="1">
        <f t="shared" si="139"/>
        <v>45067</v>
      </c>
      <c r="C1410">
        <v>4</v>
      </c>
      <c r="D1410" t="s">
        <v>13</v>
      </c>
    </row>
    <row r="1411" spans="1:4" x14ac:dyDescent="0.3">
      <c r="A1411" t="s">
        <v>2</v>
      </c>
      <c r="B1411" s="1">
        <f t="shared" si="139"/>
        <v>45067</v>
      </c>
      <c r="C1411">
        <v>10</v>
      </c>
      <c r="D1411" t="s">
        <v>12</v>
      </c>
    </row>
    <row r="1412" spans="1:4" x14ac:dyDescent="0.3">
      <c r="A1412" t="s">
        <v>3</v>
      </c>
      <c r="B1412" s="1">
        <f t="shared" si="139"/>
        <v>45067</v>
      </c>
      <c r="C1412">
        <v>4</v>
      </c>
      <c r="D1412" t="s">
        <v>13</v>
      </c>
    </row>
    <row r="1413" spans="1:4" x14ac:dyDescent="0.3">
      <c r="A1413" t="s">
        <v>4</v>
      </c>
      <c r="B1413" s="1">
        <f t="shared" si="139"/>
        <v>45067</v>
      </c>
      <c r="C1413">
        <v>8</v>
      </c>
      <c r="D1413" t="s">
        <v>11</v>
      </c>
    </row>
    <row r="1414" spans="1:4" x14ac:dyDescent="0.3">
      <c r="A1414" t="s">
        <v>5</v>
      </c>
      <c r="B1414" s="1">
        <f t="shared" si="139"/>
        <v>45067</v>
      </c>
      <c r="C1414">
        <v>4</v>
      </c>
      <c r="D1414" t="s">
        <v>12</v>
      </c>
    </row>
    <row r="1415" spans="1:4" x14ac:dyDescent="0.3">
      <c r="A1415" t="s">
        <v>6</v>
      </c>
      <c r="B1415" s="1">
        <f t="shared" si="139"/>
        <v>45067</v>
      </c>
      <c r="C1415">
        <v>7</v>
      </c>
      <c r="D1415" t="s">
        <v>12</v>
      </c>
    </row>
    <row r="1416" spans="1:4" x14ac:dyDescent="0.3">
      <c r="A1416" t="s">
        <v>7</v>
      </c>
      <c r="B1416" s="1">
        <f t="shared" si="139"/>
        <v>45067</v>
      </c>
      <c r="C1416">
        <v>3</v>
      </c>
      <c r="D1416" t="s">
        <v>12</v>
      </c>
    </row>
    <row r="1417" spans="1:4" x14ac:dyDescent="0.3">
      <c r="A1417" t="s">
        <v>8</v>
      </c>
      <c r="B1417" s="1">
        <f t="shared" si="139"/>
        <v>45067</v>
      </c>
      <c r="C1417">
        <v>2</v>
      </c>
      <c r="D1417" t="s">
        <v>13</v>
      </c>
    </row>
    <row r="1418" spans="1:4" x14ac:dyDescent="0.3">
      <c r="A1418" t="s">
        <v>1</v>
      </c>
      <c r="B1418" s="1">
        <f t="shared" ref="B1418:B1427" si="140">((43607+(2*365))+1)+730</f>
        <v>45068</v>
      </c>
      <c r="C1418">
        <v>5</v>
      </c>
      <c r="D1418" t="s">
        <v>12</v>
      </c>
    </row>
    <row r="1419" spans="1:4" x14ac:dyDescent="0.3">
      <c r="A1419" t="s">
        <v>2</v>
      </c>
      <c r="B1419" s="1">
        <f t="shared" si="140"/>
        <v>45068</v>
      </c>
      <c r="C1419">
        <v>8</v>
      </c>
      <c r="D1419" t="s">
        <v>12</v>
      </c>
    </row>
    <row r="1420" spans="1:4" x14ac:dyDescent="0.3">
      <c r="A1420" t="s">
        <v>3</v>
      </c>
      <c r="B1420" s="1">
        <f t="shared" si="140"/>
        <v>45068</v>
      </c>
      <c r="C1420">
        <v>8</v>
      </c>
      <c r="D1420" t="s">
        <v>12</v>
      </c>
    </row>
    <row r="1421" spans="1:4" x14ac:dyDescent="0.3">
      <c r="A1421" t="s">
        <v>4</v>
      </c>
      <c r="B1421" s="1">
        <f t="shared" si="140"/>
        <v>45068</v>
      </c>
      <c r="C1421">
        <v>9</v>
      </c>
      <c r="D1421" t="s">
        <v>13</v>
      </c>
    </row>
    <row r="1422" spans="1:4" x14ac:dyDescent="0.3">
      <c r="A1422" t="s">
        <v>5</v>
      </c>
      <c r="B1422" s="1">
        <f t="shared" si="140"/>
        <v>45068</v>
      </c>
      <c r="C1422">
        <v>6</v>
      </c>
      <c r="D1422" t="s">
        <v>11</v>
      </c>
    </row>
    <row r="1423" spans="1:4" x14ac:dyDescent="0.3">
      <c r="A1423" t="s">
        <v>6</v>
      </c>
      <c r="B1423" s="1">
        <f t="shared" si="140"/>
        <v>45068</v>
      </c>
      <c r="C1423">
        <v>2</v>
      </c>
      <c r="D1423" t="s">
        <v>12</v>
      </c>
    </row>
    <row r="1424" spans="1:4" x14ac:dyDescent="0.3">
      <c r="A1424" t="s">
        <v>7</v>
      </c>
      <c r="B1424" s="1">
        <f t="shared" si="140"/>
        <v>45068</v>
      </c>
      <c r="C1424">
        <v>2</v>
      </c>
      <c r="D1424" t="s">
        <v>14</v>
      </c>
    </row>
    <row r="1425" spans="1:4" x14ac:dyDescent="0.3">
      <c r="A1425" t="s">
        <v>8</v>
      </c>
      <c r="B1425" s="1">
        <f t="shared" si="140"/>
        <v>45068</v>
      </c>
      <c r="C1425">
        <v>6</v>
      </c>
      <c r="D1425" t="s">
        <v>12</v>
      </c>
    </row>
    <row r="1426" spans="1:4" x14ac:dyDescent="0.3">
      <c r="A1426" t="s">
        <v>1</v>
      </c>
      <c r="B1426" s="1">
        <f t="shared" si="140"/>
        <v>45068</v>
      </c>
      <c r="C1426">
        <v>4</v>
      </c>
      <c r="D1426" t="s">
        <v>12</v>
      </c>
    </row>
    <row r="1427" spans="1:4" x14ac:dyDescent="0.3">
      <c r="A1427" t="s">
        <v>2</v>
      </c>
      <c r="B1427" s="1">
        <f t="shared" si="140"/>
        <v>45068</v>
      </c>
      <c r="C1427">
        <v>2</v>
      </c>
      <c r="D1427" t="s">
        <v>13</v>
      </c>
    </row>
    <row r="1428" spans="1:4" x14ac:dyDescent="0.3">
      <c r="A1428" t="s">
        <v>3</v>
      </c>
      <c r="B1428" s="1">
        <f t="shared" ref="B1428:B1437" si="141">((43608+(2*365))+1)+730</f>
        <v>45069</v>
      </c>
      <c r="C1428">
        <v>0</v>
      </c>
      <c r="D1428" t="s">
        <v>11</v>
      </c>
    </row>
    <row r="1429" spans="1:4" x14ac:dyDescent="0.3">
      <c r="A1429" t="s">
        <v>4</v>
      </c>
      <c r="B1429" s="1">
        <f t="shared" si="141"/>
        <v>45069</v>
      </c>
      <c r="C1429">
        <v>6</v>
      </c>
      <c r="D1429" t="s">
        <v>12</v>
      </c>
    </row>
    <row r="1430" spans="1:4" x14ac:dyDescent="0.3">
      <c r="A1430" t="s">
        <v>5</v>
      </c>
      <c r="B1430" s="1">
        <f t="shared" si="141"/>
        <v>45069</v>
      </c>
      <c r="C1430">
        <v>5</v>
      </c>
      <c r="D1430" t="s">
        <v>14</v>
      </c>
    </row>
    <row r="1431" spans="1:4" x14ac:dyDescent="0.3">
      <c r="A1431" t="s">
        <v>6</v>
      </c>
      <c r="B1431" s="1">
        <f t="shared" si="141"/>
        <v>45069</v>
      </c>
      <c r="C1431">
        <v>5</v>
      </c>
      <c r="D1431" t="s">
        <v>14</v>
      </c>
    </row>
    <row r="1432" spans="1:4" x14ac:dyDescent="0.3">
      <c r="A1432" t="s">
        <v>7</v>
      </c>
      <c r="B1432" s="1">
        <f t="shared" si="141"/>
        <v>45069</v>
      </c>
      <c r="C1432">
        <v>3</v>
      </c>
      <c r="D1432" t="s">
        <v>12</v>
      </c>
    </row>
    <row r="1433" spans="1:4" x14ac:dyDescent="0.3">
      <c r="A1433" t="s">
        <v>8</v>
      </c>
      <c r="B1433" s="1">
        <f t="shared" si="141"/>
        <v>45069</v>
      </c>
      <c r="C1433">
        <v>6</v>
      </c>
      <c r="D1433" t="s">
        <v>12</v>
      </c>
    </row>
    <row r="1434" spans="1:4" x14ac:dyDescent="0.3">
      <c r="A1434" t="s">
        <v>1</v>
      </c>
      <c r="B1434" s="1">
        <f t="shared" si="141"/>
        <v>45069</v>
      </c>
      <c r="C1434">
        <v>7</v>
      </c>
      <c r="D1434" t="s">
        <v>12</v>
      </c>
    </row>
    <row r="1435" spans="1:4" x14ac:dyDescent="0.3">
      <c r="A1435" t="s">
        <v>2</v>
      </c>
      <c r="B1435" s="1">
        <f t="shared" si="141"/>
        <v>45069</v>
      </c>
      <c r="C1435">
        <v>8</v>
      </c>
      <c r="D1435" t="s">
        <v>12</v>
      </c>
    </row>
    <row r="1436" spans="1:4" x14ac:dyDescent="0.3">
      <c r="A1436" t="s">
        <v>3</v>
      </c>
      <c r="B1436" s="1">
        <f t="shared" si="141"/>
        <v>45069</v>
      </c>
      <c r="C1436">
        <v>8</v>
      </c>
      <c r="D1436" t="s">
        <v>12</v>
      </c>
    </row>
    <row r="1437" spans="1:4" x14ac:dyDescent="0.3">
      <c r="A1437" t="s">
        <v>4</v>
      </c>
      <c r="B1437" s="1">
        <f t="shared" si="141"/>
        <v>45069</v>
      </c>
      <c r="C1437">
        <v>8</v>
      </c>
      <c r="D1437" t="s">
        <v>12</v>
      </c>
    </row>
    <row r="1438" spans="1:4" x14ac:dyDescent="0.3">
      <c r="A1438" t="s">
        <v>5</v>
      </c>
      <c r="B1438" s="1">
        <f t="shared" ref="B1438:B1447" si="142">((43609+(2*365))+1)+730</f>
        <v>45070</v>
      </c>
      <c r="C1438">
        <v>9</v>
      </c>
      <c r="D1438" t="s">
        <v>13</v>
      </c>
    </row>
    <row r="1439" spans="1:4" x14ac:dyDescent="0.3">
      <c r="A1439" t="s">
        <v>6</v>
      </c>
      <c r="B1439" s="1">
        <f t="shared" si="142"/>
        <v>45070</v>
      </c>
      <c r="C1439">
        <v>8</v>
      </c>
      <c r="D1439" t="s">
        <v>12</v>
      </c>
    </row>
    <row r="1440" spans="1:4" x14ac:dyDescent="0.3">
      <c r="A1440" t="s">
        <v>7</v>
      </c>
      <c r="B1440" s="1">
        <f t="shared" si="142"/>
        <v>45070</v>
      </c>
      <c r="C1440">
        <v>5</v>
      </c>
      <c r="D1440" t="s">
        <v>11</v>
      </c>
    </row>
    <row r="1441" spans="1:4" x14ac:dyDescent="0.3">
      <c r="A1441" t="s">
        <v>8</v>
      </c>
      <c r="B1441" s="1">
        <f t="shared" si="142"/>
        <v>45070</v>
      </c>
      <c r="C1441">
        <v>2</v>
      </c>
      <c r="D1441" t="s">
        <v>12</v>
      </c>
    </row>
    <row r="1442" spans="1:4" x14ac:dyDescent="0.3">
      <c r="A1442" t="s">
        <v>1</v>
      </c>
      <c r="B1442" s="1">
        <f t="shared" si="142"/>
        <v>45070</v>
      </c>
      <c r="C1442">
        <v>11</v>
      </c>
      <c r="D1442" t="s">
        <v>12</v>
      </c>
    </row>
    <row r="1443" spans="1:4" x14ac:dyDescent="0.3">
      <c r="A1443" t="s">
        <v>2</v>
      </c>
      <c r="B1443" s="1">
        <f t="shared" si="142"/>
        <v>45070</v>
      </c>
      <c r="C1443">
        <v>9</v>
      </c>
      <c r="D1443" t="s">
        <v>12</v>
      </c>
    </row>
    <row r="1444" spans="1:4" x14ac:dyDescent="0.3">
      <c r="A1444" t="s">
        <v>3</v>
      </c>
      <c r="B1444" s="1">
        <f t="shared" si="142"/>
        <v>45070</v>
      </c>
      <c r="C1444">
        <v>1</v>
      </c>
      <c r="D1444" t="s">
        <v>13</v>
      </c>
    </row>
    <row r="1445" spans="1:4" x14ac:dyDescent="0.3">
      <c r="A1445" t="s">
        <v>4</v>
      </c>
      <c r="B1445" s="1">
        <f t="shared" si="142"/>
        <v>45070</v>
      </c>
      <c r="C1445">
        <v>2</v>
      </c>
      <c r="D1445" t="s">
        <v>13</v>
      </c>
    </row>
    <row r="1446" spans="1:4" x14ac:dyDescent="0.3">
      <c r="A1446" t="s">
        <v>5</v>
      </c>
      <c r="B1446" s="1">
        <f t="shared" si="142"/>
        <v>45070</v>
      </c>
      <c r="C1446">
        <v>7</v>
      </c>
      <c r="D1446" t="s">
        <v>13</v>
      </c>
    </row>
    <row r="1447" spans="1:4" x14ac:dyDescent="0.3">
      <c r="A1447" t="s">
        <v>6</v>
      </c>
      <c r="B1447" s="1">
        <f t="shared" si="142"/>
        <v>45070</v>
      </c>
      <c r="C1447">
        <v>6</v>
      </c>
      <c r="D1447" t="s">
        <v>13</v>
      </c>
    </row>
    <row r="1448" spans="1:4" x14ac:dyDescent="0.3">
      <c r="A1448" t="s">
        <v>7</v>
      </c>
      <c r="B1448" s="1">
        <f t="shared" ref="B1448:B1457" si="143">((43610+(2*365))+1)+730</f>
        <v>45071</v>
      </c>
      <c r="C1448">
        <v>5</v>
      </c>
      <c r="D1448" t="s">
        <v>14</v>
      </c>
    </row>
    <row r="1449" spans="1:4" x14ac:dyDescent="0.3">
      <c r="A1449" t="s">
        <v>8</v>
      </c>
      <c r="B1449" s="1">
        <f t="shared" si="143"/>
        <v>45071</v>
      </c>
      <c r="C1449">
        <v>6</v>
      </c>
      <c r="D1449" t="s">
        <v>12</v>
      </c>
    </row>
    <row r="1450" spans="1:4" x14ac:dyDescent="0.3">
      <c r="A1450" t="s">
        <v>1</v>
      </c>
      <c r="B1450" s="1">
        <f t="shared" si="143"/>
        <v>45071</v>
      </c>
      <c r="C1450">
        <v>6</v>
      </c>
      <c r="D1450" t="s">
        <v>12</v>
      </c>
    </row>
    <row r="1451" spans="1:4" x14ac:dyDescent="0.3">
      <c r="A1451" t="s">
        <v>2</v>
      </c>
      <c r="B1451" s="1">
        <f t="shared" si="143"/>
        <v>45071</v>
      </c>
      <c r="C1451">
        <v>4</v>
      </c>
      <c r="D1451" t="s">
        <v>12</v>
      </c>
    </row>
    <row r="1452" spans="1:4" x14ac:dyDescent="0.3">
      <c r="A1452" t="s">
        <v>3</v>
      </c>
      <c r="B1452" s="1">
        <f t="shared" si="143"/>
        <v>45071</v>
      </c>
      <c r="C1452">
        <v>0</v>
      </c>
      <c r="D1452" t="s">
        <v>13</v>
      </c>
    </row>
    <row r="1453" spans="1:4" x14ac:dyDescent="0.3">
      <c r="A1453" t="s">
        <v>4</v>
      </c>
      <c r="B1453" s="1">
        <f t="shared" si="143"/>
        <v>45071</v>
      </c>
      <c r="C1453">
        <v>9</v>
      </c>
      <c r="D1453" t="s">
        <v>12</v>
      </c>
    </row>
    <row r="1454" spans="1:4" x14ac:dyDescent="0.3">
      <c r="A1454" t="s">
        <v>5</v>
      </c>
      <c r="B1454" s="1">
        <f t="shared" si="143"/>
        <v>45071</v>
      </c>
      <c r="C1454">
        <v>3</v>
      </c>
      <c r="D1454" t="s">
        <v>11</v>
      </c>
    </row>
    <row r="1455" spans="1:4" x14ac:dyDescent="0.3">
      <c r="A1455" t="s">
        <v>6</v>
      </c>
      <c r="B1455" s="1">
        <f t="shared" si="143"/>
        <v>45071</v>
      </c>
      <c r="C1455">
        <v>9</v>
      </c>
      <c r="D1455" t="s">
        <v>11</v>
      </c>
    </row>
    <row r="1456" spans="1:4" x14ac:dyDescent="0.3">
      <c r="A1456" t="s">
        <v>7</v>
      </c>
      <c r="B1456" s="1">
        <f t="shared" si="143"/>
        <v>45071</v>
      </c>
      <c r="C1456">
        <v>8</v>
      </c>
      <c r="D1456" t="s">
        <v>12</v>
      </c>
    </row>
    <row r="1457" spans="1:4" x14ac:dyDescent="0.3">
      <c r="A1457" t="s">
        <v>8</v>
      </c>
      <c r="B1457" s="1">
        <f t="shared" si="143"/>
        <v>45071</v>
      </c>
      <c r="C1457">
        <v>1</v>
      </c>
      <c r="D1457" t="s">
        <v>11</v>
      </c>
    </row>
    <row r="1458" spans="1:4" x14ac:dyDescent="0.3">
      <c r="A1458" t="s">
        <v>1</v>
      </c>
      <c r="B1458" s="1">
        <f t="shared" ref="B1458:B1467" si="144">((43611+(2*365))+1)+730</f>
        <v>45072</v>
      </c>
      <c r="C1458">
        <v>11</v>
      </c>
      <c r="D1458" t="s">
        <v>13</v>
      </c>
    </row>
    <row r="1459" spans="1:4" x14ac:dyDescent="0.3">
      <c r="A1459" t="s">
        <v>2</v>
      </c>
      <c r="B1459" s="1">
        <f t="shared" si="144"/>
        <v>45072</v>
      </c>
      <c r="C1459">
        <v>9</v>
      </c>
      <c r="D1459" t="s">
        <v>13</v>
      </c>
    </row>
    <row r="1460" spans="1:4" x14ac:dyDescent="0.3">
      <c r="A1460" t="s">
        <v>3</v>
      </c>
      <c r="B1460" s="1">
        <f t="shared" si="144"/>
        <v>45072</v>
      </c>
      <c r="C1460">
        <v>3</v>
      </c>
      <c r="D1460" t="s">
        <v>12</v>
      </c>
    </row>
    <row r="1461" spans="1:4" x14ac:dyDescent="0.3">
      <c r="A1461" t="s">
        <v>4</v>
      </c>
      <c r="B1461" s="1">
        <f t="shared" si="144"/>
        <v>45072</v>
      </c>
      <c r="C1461">
        <v>2</v>
      </c>
      <c r="D1461" t="s">
        <v>12</v>
      </c>
    </row>
    <row r="1462" spans="1:4" x14ac:dyDescent="0.3">
      <c r="A1462" t="s">
        <v>5</v>
      </c>
      <c r="B1462" s="1">
        <f t="shared" si="144"/>
        <v>45072</v>
      </c>
      <c r="C1462">
        <v>6</v>
      </c>
      <c r="D1462" t="s">
        <v>13</v>
      </c>
    </row>
    <row r="1463" spans="1:4" x14ac:dyDescent="0.3">
      <c r="A1463" t="s">
        <v>6</v>
      </c>
      <c r="B1463" s="1">
        <f t="shared" si="144"/>
        <v>45072</v>
      </c>
      <c r="C1463">
        <v>9</v>
      </c>
      <c r="D1463" t="s">
        <v>12</v>
      </c>
    </row>
    <row r="1464" spans="1:4" x14ac:dyDescent="0.3">
      <c r="A1464" t="s">
        <v>7</v>
      </c>
      <c r="B1464" s="1">
        <f t="shared" si="144"/>
        <v>45072</v>
      </c>
      <c r="C1464">
        <v>10</v>
      </c>
      <c r="D1464" t="s">
        <v>11</v>
      </c>
    </row>
    <row r="1465" spans="1:4" x14ac:dyDescent="0.3">
      <c r="A1465" t="s">
        <v>8</v>
      </c>
      <c r="B1465" s="1">
        <f t="shared" si="144"/>
        <v>45072</v>
      </c>
      <c r="C1465">
        <v>2</v>
      </c>
      <c r="D1465" t="s">
        <v>11</v>
      </c>
    </row>
    <row r="1466" spans="1:4" x14ac:dyDescent="0.3">
      <c r="A1466" t="s">
        <v>1</v>
      </c>
      <c r="B1466" s="1">
        <f t="shared" si="144"/>
        <v>45072</v>
      </c>
      <c r="C1466">
        <v>12</v>
      </c>
      <c r="D1466" t="s">
        <v>11</v>
      </c>
    </row>
    <row r="1467" spans="1:4" x14ac:dyDescent="0.3">
      <c r="A1467" t="s">
        <v>2</v>
      </c>
      <c r="B1467" s="1">
        <f t="shared" si="144"/>
        <v>45072</v>
      </c>
      <c r="C1467">
        <v>1</v>
      </c>
      <c r="D1467" t="s">
        <v>13</v>
      </c>
    </row>
    <row r="1468" spans="1:4" x14ac:dyDescent="0.3">
      <c r="A1468" t="s">
        <v>3</v>
      </c>
      <c r="B1468" s="1">
        <f t="shared" ref="B1468:B1477" si="145">((43612+(2*365))+1)+730</f>
        <v>45073</v>
      </c>
      <c r="C1468">
        <v>5</v>
      </c>
      <c r="D1468" t="s">
        <v>12</v>
      </c>
    </row>
    <row r="1469" spans="1:4" x14ac:dyDescent="0.3">
      <c r="A1469" t="s">
        <v>4</v>
      </c>
      <c r="B1469" s="1">
        <f t="shared" si="145"/>
        <v>45073</v>
      </c>
      <c r="C1469">
        <v>3</v>
      </c>
      <c r="D1469" t="s">
        <v>12</v>
      </c>
    </row>
    <row r="1470" spans="1:4" x14ac:dyDescent="0.3">
      <c r="A1470" t="s">
        <v>5</v>
      </c>
      <c r="B1470" s="1">
        <f t="shared" si="145"/>
        <v>45073</v>
      </c>
      <c r="C1470">
        <v>8</v>
      </c>
      <c r="D1470" t="s">
        <v>12</v>
      </c>
    </row>
    <row r="1471" spans="1:4" x14ac:dyDescent="0.3">
      <c r="A1471" t="s">
        <v>6</v>
      </c>
      <c r="B1471" s="1">
        <f t="shared" si="145"/>
        <v>45073</v>
      </c>
      <c r="C1471">
        <v>9</v>
      </c>
      <c r="D1471" t="s">
        <v>11</v>
      </c>
    </row>
    <row r="1472" spans="1:4" x14ac:dyDescent="0.3">
      <c r="A1472" t="s">
        <v>7</v>
      </c>
      <c r="B1472" s="1">
        <f t="shared" si="145"/>
        <v>45073</v>
      </c>
      <c r="C1472">
        <v>10</v>
      </c>
      <c r="D1472" t="s">
        <v>12</v>
      </c>
    </row>
    <row r="1473" spans="1:4" x14ac:dyDescent="0.3">
      <c r="A1473" t="s">
        <v>8</v>
      </c>
      <c r="B1473" s="1">
        <f t="shared" si="145"/>
        <v>45073</v>
      </c>
      <c r="C1473">
        <v>5</v>
      </c>
      <c r="D1473" t="s">
        <v>12</v>
      </c>
    </row>
    <row r="1474" spans="1:4" x14ac:dyDescent="0.3">
      <c r="A1474" t="s">
        <v>1</v>
      </c>
      <c r="B1474" s="1">
        <f t="shared" si="145"/>
        <v>45073</v>
      </c>
      <c r="C1474">
        <v>9</v>
      </c>
      <c r="D1474" t="s">
        <v>14</v>
      </c>
    </row>
    <row r="1475" spans="1:4" x14ac:dyDescent="0.3">
      <c r="A1475" t="s">
        <v>2</v>
      </c>
      <c r="B1475" s="1">
        <f t="shared" si="145"/>
        <v>45073</v>
      </c>
      <c r="C1475">
        <v>1</v>
      </c>
      <c r="D1475" t="s">
        <v>13</v>
      </c>
    </row>
    <row r="1476" spans="1:4" x14ac:dyDescent="0.3">
      <c r="A1476" t="s">
        <v>3</v>
      </c>
      <c r="B1476" s="1">
        <f t="shared" si="145"/>
        <v>45073</v>
      </c>
      <c r="C1476">
        <v>2</v>
      </c>
      <c r="D1476" t="s">
        <v>11</v>
      </c>
    </row>
    <row r="1477" spans="1:4" x14ac:dyDescent="0.3">
      <c r="A1477" t="s">
        <v>4</v>
      </c>
      <c r="B1477" s="1">
        <f t="shared" si="145"/>
        <v>45073</v>
      </c>
      <c r="C1477">
        <v>10</v>
      </c>
      <c r="D1477" t="s">
        <v>11</v>
      </c>
    </row>
    <row r="1478" spans="1:4" x14ac:dyDescent="0.3">
      <c r="A1478" t="s">
        <v>5</v>
      </c>
      <c r="B1478" s="1">
        <f t="shared" ref="B1478:B1487" si="146">((43613+(2*365))+1)+730</f>
        <v>45074</v>
      </c>
      <c r="C1478">
        <v>9</v>
      </c>
      <c r="D1478" t="s">
        <v>11</v>
      </c>
    </row>
    <row r="1479" spans="1:4" x14ac:dyDescent="0.3">
      <c r="A1479" t="s">
        <v>6</v>
      </c>
      <c r="B1479" s="1">
        <f t="shared" si="146"/>
        <v>45074</v>
      </c>
      <c r="C1479">
        <v>6</v>
      </c>
      <c r="D1479" t="s">
        <v>13</v>
      </c>
    </row>
    <row r="1480" spans="1:4" x14ac:dyDescent="0.3">
      <c r="A1480" t="s">
        <v>7</v>
      </c>
      <c r="B1480" s="1">
        <f t="shared" si="146"/>
        <v>45074</v>
      </c>
      <c r="C1480">
        <v>5</v>
      </c>
      <c r="D1480" t="s">
        <v>12</v>
      </c>
    </row>
    <row r="1481" spans="1:4" x14ac:dyDescent="0.3">
      <c r="A1481" t="s">
        <v>8</v>
      </c>
      <c r="B1481" s="1">
        <f t="shared" si="146"/>
        <v>45074</v>
      </c>
      <c r="C1481">
        <v>4</v>
      </c>
      <c r="D1481" t="s">
        <v>13</v>
      </c>
    </row>
    <row r="1482" spans="1:4" x14ac:dyDescent="0.3">
      <c r="A1482" t="s">
        <v>1</v>
      </c>
      <c r="B1482" s="1">
        <f t="shared" si="146"/>
        <v>45074</v>
      </c>
      <c r="C1482">
        <v>10</v>
      </c>
      <c r="D1482" t="s">
        <v>13</v>
      </c>
    </row>
    <row r="1483" spans="1:4" x14ac:dyDescent="0.3">
      <c r="A1483" t="s">
        <v>2</v>
      </c>
      <c r="B1483" s="1">
        <f t="shared" si="146"/>
        <v>45074</v>
      </c>
      <c r="C1483">
        <v>7</v>
      </c>
      <c r="D1483" t="s">
        <v>11</v>
      </c>
    </row>
    <row r="1484" spans="1:4" x14ac:dyDescent="0.3">
      <c r="A1484" t="s">
        <v>3</v>
      </c>
      <c r="B1484" s="1">
        <f t="shared" si="146"/>
        <v>45074</v>
      </c>
      <c r="C1484">
        <v>0</v>
      </c>
      <c r="D1484" t="s">
        <v>12</v>
      </c>
    </row>
    <row r="1485" spans="1:4" x14ac:dyDescent="0.3">
      <c r="A1485" t="s">
        <v>4</v>
      </c>
      <c r="B1485" s="1">
        <f t="shared" si="146"/>
        <v>45074</v>
      </c>
      <c r="C1485">
        <v>7</v>
      </c>
      <c r="D1485" t="s">
        <v>13</v>
      </c>
    </row>
    <row r="1486" spans="1:4" x14ac:dyDescent="0.3">
      <c r="A1486" t="s">
        <v>5</v>
      </c>
      <c r="B1486" s="1">
        <f t="shared" si="146"/>
        <v>45074</v>
      </c>
      <c r="C1486">
        <v>4</v>
      </c>
      <c r="D1486" t="s">
        <v>13</v>
      </c>
    </row>
    <row r="1487" spans="1:4" x14ac:dyDescent="0.3">
      <c r="A1487" t="s">
        <v>6</v>
      </c>
      <c r="B1487" s="1">
        <f t="shared" si="146"/>
        <v>45074</v>
      </c>
      <c r="C1487">
        <v>3</v>
      </c>
      <c r="D1487" t="s">
        <v>13</v>
      </c>
    </row>
    <row r="1488" spans="1:4" x14ac:dyDescent="0.3">
      <c r="A1488" t="s">
        <v>7</v>
      </c>
      <c r="B1488" s="1">
        <f t="shared" ref="B1488:B1497" si="147">((43614+(2*365))+1)+730</f>
        <v>45075</v>
      </c>
      <c r="C1488">
        <v>1</v>
      </c>
      <c r="D1488" t="s">
        <v>12</v>
      </c>
    </row>
    <row r="1489" spans="1:4" x14ac:dyDescent="0.3">
      <c r="A1489" t="s">
        <v>8</v>
      </c>
      <c r="B1489" s="1">
        <f t="shared" si="147"/>
        <v>45075</v>
      </c>
      <c r="C1489">
        <v>7</v>
      </c>
      <c r="D1489" t="s">
        <v>14</v>
      </c>
    </row>
    <row r="1490" spans="1:4" x14ac:dyDescent="0.3">
      <c r="A1490" t="s">
        <v>1</v>
      </c>
      <c r="B1490" s="1">
        <f t="shared" si="147"/>
        <v>45075</v>
      </c>
      <c r="C1490">
        <v>10</v>
      </c>
      <c r="D1490" t="s">
        <v>13</v>
      </c>
    </row>
    <row r="1491" spans="1:4" x14ac:dyDescent="0.3">
      <c r="A1491" t="s">
        <v>2</v>
      </c>
      <c r="B1491" s="1">
        <f t="shared" si="147"/>
        <v>45075</v>
      </c>
      <c r="C1491">
        <v>10</v>
      </c>
      <c r="D1491" t="s">
        <v>11</v>
      </c>
    </row>
    <row r="1492" spans="1:4" x14ac:dyDescent="0.3">
      <c r="A1492" t="s">
        <v>3</v>
      </c>
      <c r="B1492" s="1">
        <f t="shared" si="147"/>
        <v>45075</v>
      </c>
      <c r="C1492">
        <v>4</v>
      </c>
      <c r="D1492" t="s">
        <v>11</v>
      </c>
    </row>
    <row r="1493" spans="1:4" x14ac:dyDescent="0.3">
      <c r="A1493" t="s">
        <v>4</v>
      </c>
      <c r="B1493" s="1">
        <f t="shared" si="147"/>
        <v>45075</v>
      </c>
      <c r="C1493">
        <v>1</v>
      </c>
      <c r="D1493" t="s">
        <v>11</v>
      </c>
    </row>
    <row r="1494" spans="1:4" x14ac:dyDescent="0.3">
      <c r="A1494" t="s">
        <v>5</v>
      </c>
      <c r="B1494" s="1">
        <f t="shared" si="147"/>
        <v>45075</v>
      </c>
      <c r="C1494">
        <v>8</v>
      </c>
      <c r="D1494" t="s">
        <v>12</v>
      </c>
    </row>
    <row r="1495" spans="1:4" x14ac:dyDescent="0.3">
      <c r="A1495" t="s">
        <v>6</v>
      </c>
      <c r="B1495" s="1">
        <f t="shared" si="147"/>
        <v>45075</v>
      </c>
      <c r="C1495">
        <v>2</v>
      </c>
      <c r="D1495" t="s">
        <v>11</v>
      </c>
    </row>
    <row r="1496" spans="1:4" x14ac:dyDescent="0.3">
      <c r="A1496" t="s">
        <v>7</v>
      </c>
      <c r="B1496" s="1">
        <f t="shared" si="147"/>
        <v>45075</v>
      </c>
      <c r="C1496">
        <v>6</v>
      </c>
      <c r="D1496" t="s">
        <v>13</v>
      </c>
    </row>
    <row r="1497" spans="1:4" x14ac:dyDescent="0.3">
      <c r="A1497" t="s">
        <v>8</v>
      </c>
      <c r="B1497" s="1">
        <f t="shared" si="147"/>
        <v>45075</v>
      </c>
      <c r="C1497">
        <v>4</v>
      </c>
      <c r="D1497" t="s">
        <v>11</v>
      </c>
    </row>
    <row r="1498" spans="1:4" x14ac:dyDescent="0.3">
      <c r="A1498" t="s">
        <v>1</v>
      </c>
      <c r="B1498" s="1">
        <f t="shared" ref="B1498:B1507" si="148">((43615+(2*365))+1)+730</f>
        <v>45076</v>
      </c>
      <c r="C1498">
        <v>4</v>
      </c>
      <c r="D1498" t="s">
        <v>12</v>
      </c>
    </row>
    <row r="1499" spans="1:4" x14ac:dyDescent="0.3">
      <c r="A1499" t="s">
        <v>2</v>
      </c>
      <c r="B1499" s="1">
        <f t="shared" si="148"/>
        <v>45076</v>
      </c>
      <c r="C1499">
        <v>9</v>
      </c>
      <c r="D1499" t="s">
        <v>11</v>
      </c>
    </row>
    <row r="1500" spans="1:4" x14ac:dyDescent="0.3">
      <c r="A1500" t="s">
        <v>3</v>
      </c>
      <c r="B1500" s="1">
        <f t="shared" si="148"/>
        <v>45076</v>
      </c>
      <c r="C1500">
        <v>2</v>
      </c>
      <c r="D1500" t="s">
        <v>12</v>
      </c>
    </row>
    <row r="1501" spans="1:4" x14ac:dyDescent="0.3">
      <c r="A1501" t="s">
        <v>4</v>
      </c>
      <c r="B1501" s="1">
        <f t="shared" si="148"/>
        <v>45076</v>
      </c>
      <c r="C1501">
        <v>9</v>
      </c>
      <c r="D1501" t="s">
        <v>12</v>
      </c>
    </row>
    <row r="1502" spans="1:4" x14ac:dyDescent="0.3">
      <c r="A1502" t="s">
        <v>5</v>
      </c>
      <c r="B1502" s="1">
        <f t="shared" si="148"/>
        <v>45076</v>
      </c>
      <c r="C1502">
        <v>5</v>
      </c>
      <c r="D1502" t="s">
        <v>11</v>
      </c>
    </row>
    <row r="1503" spans="1:4" x14ac:dyDescent="0.3">
      <c r="A1503" t="s">
        <v>6</v>
      </c>
      <c r="B1503" s="1">
        <f t="shared" si="148"/>
        <v>45076</v>
      </c>
      <c r="C1503">
        <v>7</v>
      </c>
      <c r="D1503" t="s">
        <v>13</v>
      </c>
    </row>
    <row r="1504" spans="1:4" x14ac:dyDescent="0.3">
      <c r="A1504" t="s">
        <v>7</v>
      </c>
      <c r="B1504" s="1">
        <f t="shared" si="148"/>
        <v>45076</v>
      </c>
      <c r="C1504">
        <v>5</v>
      </c>
      <c r="D1504" t="s">
        <v>13</v>
      </c>
    </row>
    <row r="1505" spans="1:4" x14ac:dyDescent="0.3">
      <c r="A1505" t="s">
        <v>8</v>
      </c>
      <c r="B1505" s="1">
        <f t="shared" si="148"/>
        <v>45076</v>
      </c>
      <c r="C1505">
        <v>3</v>
      </c>
      <c r="D1505" t="s">
        <v>12</v>
      </c>
    </row>
    <row r="1506" spans="1:4" x14ac:dyDescent="0.3">
      <c r="A1506" t="s">
        <v>1</v>
      </c>
      <c r="B1506" s="1">
        <f t="shared" si="148"/>
        <v>45076</v>
      </c>
      <c r="C1506">
        <v>4</v>
      </c>
      <c r="D1506" t="s">
        <v>12</v>
      </c>
    </row>
    <row r="1507" spans="1:4" x14ac:dyDescent="0.3">
      <c r="A1507" t="s">
        <v>2</v>
      </c>
      <c r="B1507" s="1">
        <f t="shared" si="148"/>
        <v>45076</v>
      </c>
      <c r="C1507">
        <v>10</v>
      </c>
      <c r="D1507" t="s">
        <v>14</v>
      </c>
    </row>
    <row r="1508" spans="1:4" x14ac:dyDescent="0.3">
      <c r="A1508" t="s">
        <v>3</v>
      </c>
      <c r="B1508" s="1">
        <f t="shared" ref="B1508:B1517" si="149">((43616+(2*365))+1)+730</f>
        <v>45077</v>
      </c>
      <c r="C1508">
        <v>3</v>
      </c>
      <c r="D1508" t="s">
        <v>11</v>
      </c>
    </row>
    <row r="1509" spans="1:4" x14ac:dyDescent="0.3">
      <c r="A1509" t="s">
        <v>4</v>
      </c>
      <c r="B1509" s="1">
        <f t="shared" si="149"/>
        <v>45077</v>
      </c>
      <c r="C1509">
        <v>7</v>
      </c>
      <c r="D1509" t="s">
        <v>13</v>
      </c>
    </row>
    <row r="1510" spans="1:4" x14ac:dyDescent="0.3">
      <c r="A1510" t="s">
        <v>5</v>
      </c>
      <c r="B1510" s="1">
        <f t="shared" si="149"/>
        <v>45077</v>
      </c>
      <c r="C1510">
        <v>2</v>
      </c>
      <c r="D1510" t="s">
        <v>11</v>
      </c>
    </row>
    <row r="1511" spans="1:4" x14ac:dyDescent="0.3">
      <c r="A1511" t="s">
        <v>6</v>
      </c>
      <c r="B1511" s="1">
        <f t="shared" si="149"/>
        <v>45077</v>
      </c>
      <c r="C1511">
        <v>3</v>
      </c>
      <c r="D1511" t="s">
        <v>11</v>
      </c>
    </row>
    <row r="1512" spans="1:4" x14ac:dyDescent="0.3">
      <c r="A1512" t="s">
        <v>7</v>
      </c>
      <c r="B1512" s="1">
        <f t="shared" si="149"/>
        <v>45077</v>
      </c>
      <c r="C1512">
        <v>3</v>
      </c>
      <c r="D1512" t="s">
        <v>11</v>
      </c>
    </row>
    <row r="1513" spans="1:4" x14ac:dyDescent="0.3">
      <c r="A1513" t="s">
        <v>8</v>
      </c>
      <c r="B1513" s="1">
        <f t="shared" si="149"/>
        <v>45077</v>
      </c>
      <c r="C1513">
        <v>5</v>
      </c>
      <c r="D1513" t="s">
        <v>12</v>
      </c>
    </row>
    <row r="1514" spans="1:4" x14ac:dyDescent="0.3">
      <c r="A1514" t="s">
        <v>1</v>
      </c>
      <c r="B1514" s="1">
        <f t="shared" si="149"/>
        <v>45077</v>
      </c>
      <c r="C1514">
        <v>10</v>
      </c>
      <c r="D1514" t="s">
        <v>13</v>
      </c>
    </row>
    <row r="1515" spans="1:4" x14ac:dyDescent="0.3">
      <c r="A1515" t="s">
        <v>2</v>
      </c>
      <c r="B1515" s="1">
        <f t="shared" si="149"/>
        <v>45077</v>
      </c>
      <c r="C1515">
        <v>1</v>
      </c>
      <c r="D1515" t="s">
        <v>12</v>
      </c>
    </row>
    <row r="1516" spans="1:4" x14ac:dyDescent="0.3">
      <c r="A1516" t="s">
        <v>3</v>
      </c>
      <c r="B1516" s="1">
        <f t="shared" si="149"/>
        <v>45077</v>
      </c>
      <c r="C1516">
        <v>3</v>
      </c>
      <c r="D1516" t="s">
        <v>12</v>
      </c>
    </row>
    <row r="1517" spans="1:4" x14ac:dyDescent="0.3">
      <c r="A1517" t="s">
        <v>4</v>
      </c>
      <c r="B1517" s="1">
        <f t="shared" si="149"/>
        <v>45077</v>
      </c>
      <c r="C1517">
        <v>5</v>
      </c>
      <c r="D1517" t="s">
        <v>13</v>
      </c>
    </row>
    <row r="1518" spans="1:4" x14ac:dyDescent="0.3">
      <c r="A1518" t="s">
        <v>5</v>
      </c>
      <c r="B1518" s="1">
        <f t="shared" ref="B1518:B1527" si="150">((43617+(2*365))+1)+730</f>
        <v>45078</v>
      </c>
      <c r="C1518">
        <v>1</v>
      </c>
      <c r="D1518" t="s">
        <v>14</v>
      </c>
    </row>
    <row r="1519" spans="1:4" x14ac:dyDescent="0.3">
      <c r="A1519" t="s">
        <v>6</v>
      </c>
      <c r="B1519" s="1">
        <f t="shared" si="150"/>
        <v>45078</v>
      </c>
      <c r="C1519">
        <v>7</v>
      </c>
      <c r="D1519" t="s">
        <v>12</v>
      </c>
    </row>
    <row r="1520" spans="1:4" x14ac:dyDescent="0.3">
      <c r="A1520" t="s">
        <v>7</v>
      </c>
      <c r="B1520" s="1">
        <f t="shared" si="150"/>
        <v>45078</v>
      </c>
      <c r="C1520">
        <v>10</v>
      </c>
      <c r="D1520" t="s">
        <v>12</v>
      </c>
    </row>
    <row r="1521" spans="1:4" x14ac:dyDescent="0.3">
      <c r="A1521" t="s">
        <v>8</v>
      </c>
      <c r="B1521" s="1">
        <f t="shared" si="150"/>
        <v>45078</v>
      </c>
      <c r="C1521">
        <v>9</v>
      </c>
      <c r="D1521" t="s">
        <v>12</v>
      </c>
    </row>
    <row r="1522" spans="1:4" x14ac:dyDescent="0.3">
      <c r="A1522" t="s">
        <v>1</v>
      </c>
      <c r="B1522" s="1">
        <f t="shared" si="150"/>
        <v>45078</v>
      </c>
      <c r="C1522">
        <v>3</v>
      </c>
      <c r="D1522" t="s">
        <v>13</v>
      </c>
    </row>
    <row r="1523" spans="1:4" x14ac:dyDescent="0.3">
      <c r="A1523" t="s">
        <v>2</v>
      </c>
      <c r="B1523" s="1">
        <f t="shared" si="150"/>
        <v>45078</v>
      </c>
      <c r="C1523">
        <v>2</v>
      </c>
      <c r="D1523" t="s">
        <v>13</v>
      </c>
    </row>
    <row r="1524" spans="1:4" x14ac:dyDescent="0.3">
      <c r="A1524" t="s">
        <v>3</v>
      </c>
      <c r="B1524" s="1">
        <f t="shared" si="150"/>
        <v>45078</v>
      </c>
      <c r="C1524">
        <v>6</v>
      </c>
      <c r="D1524" t="s">
        <v>12</v>
      </c>
    </row>
    <row r="1525" spans="1:4" x14ac:dyDescent="0.3">
      <c r="A1525" t="s">
        <v>4</v>
      </c>
      <c r="B1525" s="1">
        <f t="shared" si="150"/>
        <v>45078</v>
      </c>
      <c r="C1525">
        <v>2</v>
      </c>
      <c r="D1525" t="s">
        <v>11</v>
      </c>
    </row>
    <row r="1526" spans="1:4" x14ac:dyDescent="0.3">
      <c r="A1526" t="s">
        <v>5</v>
      </c>
      <c r="B1526" s="1">
        <f t="shared" si="150"/>
        <v>45078</v>
      </c>
      <c r="C1526">
        <v>4</v>
      </c>
      <c r="D1526" t="s">
        <v>14</v>
      </c>
    </row>
    <row r="1527" spans="1:4" x14ac:dyDescent="0.3">
      <c r="A1527" t="s">
        <v>6</v>
      </c>
      <c r="B1527" s="1">
        <f t="shared" si="150"/>
        <v>45078</v>
      </c>
      <c r="C1527">
        <v>1</v>
      </c>
      <c r="D1527" t="s">
        <v>13</v>
      </c>
    </row>
    <row r="1528" spans="1:4" x14ac:dyDescent="0.3">
      <c r="A1528" t="s">
        <v>7</v>
      </c>
      <c r="B1528" s="1">
        <f t="shared" ref="B1528:B1537" si="151">((43618+(2*365))+1)+730</f>
        <v>45079</v>
      </c>
      <c r="C1528">
        <v>7</v>
      </c>
      <c r="D1528" t="s">
        <v>13</v>
      </c>
    </row>
    <row r="1529" spans="1:4" x14ac:dyDescent="0.3">
      <c r="A1529" t="s">
        <v>8</v>
      </c>
      <c r="B1529" s="1">
        <f t="shared" si="151"/>
        <v>45079</v>
      </c>
      <c r="C1529">
        <v>10</v>
      </c>
      <c r="D1529" t="s">
        <v>12</v>
      </c>
    </row>
    <row r="1530" spans="1:4" x14ac:dyDescent="0.3">
      <c r="A1530" t="s">
        <v>1</v>
      </c>
      <c r="B1530" s="1">
        <f t="shared" si="151"/>
        <v>45079</v>
      </c>
      <c r="C1530">
        <v>11</v>
      </c>
      <c r="D1530" t="s">
        <v>13</v>
      </c>
    </row>
    <row r="1531" spans="1:4" x14ac:dyDescent="0.3">
      <c r="A1531" t="s">
        <v>2</v>
      </c>
      <c r="B1531" s="1">
        <f t="shared" si="151"/>
        <v>45079</v>
      </c>
      <c r="C1531">
        <v>5</v>
      </c>
      <c r="D1531" t="s">
        <v>11</v>
      </c>
    </row>
    <row r="1532" spans="1:4" x14ac:dyDescent="0.3">
      <c r="A1532" t="s">
        <v>3</v>
      </c>
      <c r="B1532" s="1">
        <f t="shared" si="151"/>
        <v>45079</v>
      </c>
      <c r="C1532">
        <v>7</v>
      </c>
      <c r="D1532" t="s">
        <v>12</v>
      </c>
    </row>
    <row r="1533" spans="1:4" x14ac:dyDescent="0.3">
      <c r="A1533" t="s">
        <v>4</v>
      </c>
      <c r="B1533" s="1">
        <f t="shared" si="151"/>
        <v>45079</v>
      </c>
      <c r="C1533">
        <v>8</v>
      </c>
      <c r="D1533" t="s">
        <v>12</v>
      </c>
    </row>
    <row r="1534" spans="1:4" x14ac:dyDescent="0.3">
      <c r="A1534" t="s">
        <v>5</v>
      </c>
      <c r="B1534" s="1">
        <f t="shared" si="151"/>
        <v>45079</v>
      </c>
      <c r="C1534">
        <v>9</v>
      </c>
      <c r="D1534" t="s">
        <v>12</v>
      </c>
    </row>
    <row r="1535" spans="1:4" x14ac:dyDescent="0.3">
      <c r="A1535" t="s">
        <v>6</v>
      </c>
      <c r="B1535" s="1">
        <f t="shared" si="151"/>
        <v>45079</v>
      </c>
      <c r="C1535">
        <v>7</v>
      </c>
      <c r="D1535" t="s">
        <v>13</v>
      </c>
    </row>
    <row r="1536" spans="1:4" x14ac:dyDescent="0.3">
      <c r="A1536" t="s">
        <v>7</v>
      </c>
      <c r="B1536" s="1">
        <f t="shared" si="151"/>
        <v>45079</v>
      </c>
      <c r="C1536">
        <v>8</v>
      </c>
      <c r="D1536" t="s">
        <v>11</v>
      </c>
    </row>
    <row r="1537" spans="1:4" x14ac:dyDescent="0.3">
      <c r="A1537" t="s">
        <v>8</v>
      </c>
      <c r="B1537" s="1">
        <f t="shared" si="151"/>
        <v>45079</v>
      </c>
      <c r="C1537">
        <v>7</v>
      </c>
      <c r="D1537" t="s">
        <v>12</v>
      </c>
    </row>
    <row r="1538" spans="1:4" x14ac:dyDescent="0.3">
      <c r="A1538" t="s">
        <v>1</v>
      </c>
      <c r="B1538" s="1">
        <f t="shared" ref="B1538:B1547" si="152">((43619+(2*365))+1)+730</f>
        <v>45080</v>
      </c>
      <c r="C1538">
        <v>6</v>
      </c>
      <c r="D1538" t="s">
        <v>13</v>
      </c>
    </row>
    <row r="1539" spans="1:4" x14ac:dyDescent="0.3">
      <c r="A1539" t="s">
        <v>2</v>
      </c>
      <c r="B1539" s="1">
        <f t="shared" si="152"/>
        <v>45080</v>
      </c>
      <c r="C1539">
        <v>3</v>
      </c>
      <c r="D1539" t="s">
        <v>13</v>
      </c>
    </row>
    <row r="1540" spans="1:4" x14ac:dyDescent="0.3">
      <c r="A1540" t="s">
        <v>3</v>
      </c>
      <c r="B1540" s="1">
        <f t="shared" si="152"/>
        <v>45080</v>
      </c>
      <c r="C1540">
        <v>2</v>
      </c>
      <c r="D1540" t="s">
        <v>11</v>
      </c>
    </row>
    <row r="1541" spans="1:4" x14ac:dyDescent="0.3">
      <c r="A1541" t="s">
        <v>4</v>
      </c>
      <c r="B1541" s="1">
        <f t="shared" si="152"/>
        <v>45080</v>
      </c>
      <c r="C1541">
        <v>2</v>
      </c>
      <c r="D1541" t="s">
        <v>13</v>
      </c>
    </row>
    <row r="1542" spans="1:4" x14ac:dyDescent="0.3">
      <c r="A1542" t="s">
        <v>5</v>
      </c>
      <c r="B1542" s="1">
        <f t="shared" si="152"/>
        <v>45080</v>
      </c>
      <c r="C1542">
        <v>9</v>
      </c>
      <c r="D1542" t="s">
        <v>11</v>
      </c>
    </row>
    <row r="1543" spans="1:4" x14ac:dyDescent="0.3">
      <c r="A1543" t="s">
        <v>6</v>
      </c>
      <c r="B1543" s="1">
        <f t="shared" si="152"/>
        <v>45080</v>
      </c>
      <c r="C1543">
        <v>3</v>
      </c>
      <c r="D1543" t="s">
        <v>11</v>
      </c>
    </row>
    <row r="1544" spans="1:4" x14ac:dyDescent="0.3">
      <c r="A1544" t="s">
        <v>7</v>
      </c>
      <c r="B1544" s="1">
        <f t="shared" si="152"/>
        <v>45080</v>
      </c>
      <c r="C1544">
        <v>4</v>
      </c>
      <c r="D1544" t="s">
        <v>11</v>
      </c>
    </row>
    <row r="1545" spans="1:4" x14ac:dyDescent="0.3">
      <c r="A1545" t="s">
        <v>8</v>
      </c>
      <c r="B1545" s="1">
        <f t="shared" si="152"/>
        <v>45080</v>
      </c>
      <c r="C1545">
        <v>10</v>
      </c>
      <c r="D1545" t="s">
        <v>12</v>
      </c>
    </row>
    <row r="1546" spans="1:4" x14ac:dyDescent="0.3">
      <c r="A1546" t="s">
        <v>1</v>
      </c>
      <c r="B1546" s="1">
        <f t="shared" si="152"/>
        <v>45080</v>
      </c>
      <c r="C1546">
        <v>9</v>
      </c>
      <c r="D1546" t="s">
        <v>12</v>
      </c>
    </row>
    <row r="1547" spans="1:4" x14ac:dyDescent="0.3">
      <c r="A1547" t="s">
        <v>2</v>
      </c>
      <c r="B1547" s="1">
        <f t="shared" si="152"/>
        <v>45080</v>
      </c>
      <c r="C1547">
        <v>6</v>
      </c>
      <c r="D1547" t="s">
        <v>11</v>
      </c>
    </row>
    <row r="1548" spans="1:4" x14ac:dyDescent="0.3">
      <c r="A1548" t="s">
        <v>3</v>
      </c>
      <c r="B1548" s="1">
        <f t="shared" ref="B1548:B1557" si="153">((43620+(2*365))+1)+730</f>
        <v>45081</v>
      </c>
      <c r="C1548">
        <v>4</v>
      </c>
      <c r="D1548" t="s">
        <v>12</v>
      </c>
    </row>
    <row r="1549" spans="1:4" x14ac:dyDescent="0.3">
      <c r="A1549" t="s">
        <v>4</v>
      </c>
      <c r="B1549" s="1">
        <f t="shared" si="153"/>
        <v>45081</v>
      </c>
      <c r="C1549">
        <v>9</v>
      </c>
      <c r="D1549" t="s">
        <v>12</v>
      </c>
    </row>
    <row r="1550" spans="1:4" x14ac:dyDescent="0.3">
      <c r="A1550" t="s">
        <v>5</v>
      </c>
      <c r="B1550" s="1">
        <f t="shared" si="153"/>
        <v>45081</v>
      </c>
      <c r="C1550">
        <v>1</v>
      </c>
      <c r="D1550" t="s">
        <v>11</v>
      </c>
    </row>
    <row r="1551" spans="1:4" x14ac:dyDescent="0.3">
      <c r="A1551" t="s">
        <v>6</v>
      </c>
      <c r="B1551" s="1">
        <f t="shared" si="153"/>
        <v>45081</v>
      </c>
      <c r="C1551">
        <v>10</v>
      </c>
      <c r="D1551" t="s">
        <v>14</v>
      </c>
    </row>
    <row r="1552" spans="1:4" x14ac:dyDescent="0.3">
      <c r="A1552" t="s">
        <v>7</v>
      </c>
      <c r="B1552" s="1">
        <f t="shared" si="153"/>
        <v>45081</v>
      </c>
      <c r="C1552">
        <v>10</v>
      </c>
      <c r="D1552" t="s">
        <v>12</v>
      </c>
    </row>
    <row r="1553" spans="1:4" x14ac:dyDescent="0.3">
      <c r="A1553" t="s">
        <v>8</v>
      </c>
      <c r="B1553" s="1">
        <f t="shared" si="153"/>
        <v>45081</v>
      </c>
      <c r="C1553">
        <v>6</v>
      </c>
      <c r="D1553" t="s">
        <v>13</v>
      </c>
    </row>
    <row r="1554" spans="1:4" x14ac:dyDescent="0.3">
      <c r="A1554" t="s">
        <v>1</v>
      </c>
      <c r="B1554" s="1">
        <f t="shared" si="153"/>
        <v>45081</v>
      </c>
      <c r="C1554">
        <v>4</v>
      </c>
      <c r="D1554" t="s">
        <v>12</v>
      </c>
    </row>
    <row r="1555" spans="1:4" x14ac:dyDescent="0.3">
      <c r="A1555" t="s">
        <v>2</v>
      </c>
      <c r="B1555" s="1">
        <f t="shared" si="153"/>
        <v>45081</v>
      </c>
      <c r="C1555">
        <v>6</v>
      </c>
      <c r="D1555" t="s">
        <v>12</v>
      </c>
    </row>
    <row r="1556" spans="1:4" x14ac:dyDescent="0.3">
      <c r="A1556" t="s">
        <v>3</v>
      </c>
      <c r="B1556" s="1">
        <f t="shared" si="153"/>
        <v>45081</v>
      </c>
      <c r="C1556">
        <v>0</v>
      </c>
      <c r="D1556" t="s">
        <v>12</v>
      </c>
    </row>
    <row r="1557" spans="1:4" x14ac:dyDescent="0.3">
      <c r="A1557" t="s">
        <v>4</v>
      </c>
      <c r="B1557" s="1">
        <f t="shared" si="153"/>
        <v>45081</v>
      </c>
      <c r="C1557">
        <v>4</v>
      </c>
      <c r="D1557" t="s">
        <v>11</v>
      </c>
    </row>
    <row r="1558" spans="1:4" x14ac:dyDescent="0.3">
      <c r="A1558" t="s">
        <v>5</v>
      </c>
      <c r="B1558" s="1">
        <f t="shared" ref="B1558:B1567" si="154">((43621+(2*365))+1)+730</f>
        <v>45082</v>
      </c>
      <c r="C1558">
        <v>6</v>
      </c>
      <c r="D1558" t="s">
        <v>11</v>
      </c>
    </row>
    <row r="1559" spans="1:4" x14ac:dyDescent="0.3">
      <c r="A1559" t="s">
        <v>6</v>
      </c>
      <c r="B1559" s="1">
        <f t="shared" si="154"/>
        <v>45082</v>
      </c>
      <c r="C1559">
        <v>3</v>
      </c>
      <c r="D1559" t="s">
        <v>11</v>
      </c>
    </row>
    <row r="1560" spans="1:4" x14ac:dyDescent="0.3">
      <c r="A1560" t="s">
        <v>7</v>
      </c>
      <c r="B1560" s="1">
        <f t="shared" si="154"/>
        <v>45082</v>
      </c>
      <c r="C1560">
        <v>5</v>
      </c>
      <c r="D1560" t="s">
        <v>13</v>
      </c>
    </row>
    <row r="1561" spans="1:4" x14ac:dyDescent="0.3">
      <c r="A1561" t="s">
        <v>8</v>
      </c>
      <c r="B1561" s="1">
        <f t="shared" si="154"/>
        <v>45082</v>
      </c>
      <c r="C1561">
        <v>5</v>
      </c>
      <c r="D1561" t="s">
        <v>14</v>
      </c>
    </row>
    <row r="1562" spans="1:4" x14ac:dyDescent="0.3">
      <c r="A1562" t="s">
        <v>1</v>
      </c>
      <c r="B1562" s="1">
        <f t="shared" si="154"/>
        <v>45082</v>
      </c>
      <c r="C1562">
        <v>3</v>
      </c>
      <c r="D1562" t="s">
        <v>12</v>
      </c>
    </row>
    <row r="1563" spans="1:4" x14ac:dyDescent="0.3">
      <c r="A1563" t="s">
        <v>2</v>
      </c>
      <c r="B1563" s="1">
        <f t="shared" si="154"/>
        <v>45082</v>
      </c>
      <c r="C1563">
        <v>10</v>
      </c>
      <c r="D1563" t="s">
        <v>12</v>
      </c>
    </row>
    <row r="1564" spans="1:4" x14ac:dyDescent="0.3">
      <c r="A1564" t="s">
        <v>3</v>
      </c>
      <c r="B1564" s="1">
        <f t="shared" si="154"/>
        <v>45082</v>
      </c>
      <c r="C1564">
        <v>9</v>
      </c>
      <c r="D1564" t="s">
        <v>12</v>
      </c>
    </row>
    <row r="1565" spans="1:4" x14ac:dyDescent="0.3">
      <c r="A1565" t="s">
        <v>4</v>
      </c>
      <c r="B1565" s="1">
        <f t="shared" si="154"/>
        <v>45082</v>
      </c>
      <c r="C1565">
        <v>1</v>
      </c>
      <c r="D1565" t="s">
        <v>12</v>
      </c>
    </row>
    <row r="1566" spans="1:4" x14ac:dyDescent="0.3">
      <c r="A1566" t="s">
        <v>5</v>
      </c>
      <c r="B1566" s="1">
        <f t="shared" si="154"/>
        <v>45082</v>
      </c>
      <c r="C1566">
        <v>3</v>
      </c>
      <c r="D1566" t="s">
        <v>12</v>
      </c>
    </row>
    <row r="1567" spans="1:4" x14ac:dyDescent="0.3">
      <c r="A1567" t="s">
        <v>6</v>
      </c>
      <c r="B1567" s="1">
        <f t="shared" si="154"/>
        <v>45082</v>
      </c>
      <c r="C1567">
        <v>3</v>
      </c>
      <c r="D1567" t="s">
        <v>11</v>
      </c>
    </row>
    <row r="1568" spans="1:4" x14ac:dyDescent="0.3">
      <c r="A1568" t="s">
        <v>7</v>
      </c>
      <c r="B1568" s="1">
        <f t="shared" ref="B1568:B1577" si="155">((43622+(2*365))+1)+730</f>
        <v>45083</v>
      </c>
      <c r="C1568">
        <v>6</v>
      </c>
      <c r="D1568" t="s">
        <v>12</v>
      </c>
    </row>
    <row r="1569" spans="1:4" x14ac:dyDescent="0.3">
      <c r="A1569" t="s">
        <v>8</v>
      </c>
      <c r="B1569" s="1">
        <f t="shared" si="155"/>
        <v>45083</v>
      </c>
      <c r="C1569">
        <v>10</v>
      </c>
      <c r="D1569" t="s">
        <v>13</v>
      </c>
    </row>
    <row r="1570" spans="1:4" x14ac:dyDescent="0.3">
      <c r="A1570" t="s">
        <v>1</v>
      </c>
      <c r="B1570" s="1">
        <f t="shared" si="155"/>
        <v>45083</v>
      </c>
      <c r="C1570">
        <v>5</v>
      </c>
      <c r="D1570" t="s">
        <v>13</v>
      </c>
    </row>
    <row r="1571" spans="1:4" x14ac:dyDescent="0.3">
      <c r="A1571" t="s">
        <v>2</v>
      </c>
      <c r="B1571" s="1">
        <f t="shared" si="155"/>
        <v>45083</v>
      </c>
      <c r="C1571">
        <v>4</v>
      </c>
      <c r="D1571" t="s">
        <v>12</v>
      </c>
    </row>
    <row r="1572" spans="1:4" x14ac:dyDescent="0.3">
      <c r="A1572" t="s">
        <v>3</v>
      </c>
      <c r="B1572" s="1">
        <f t="shared" si="155"/>
        <v>45083</v>
      </c>
      <c r="C1572">
        <v>5</v>
      </c>
      <c r="D1572" t="s">
        <v>14</v>
      </c>
    </row>
    <row r="1573" spans="1:4" x14ac:dyDescent="0.3">
      <c r="A1573" t="s">
        <v>4</v>
      </c>
      <c r="B1573" s="1">
        <f t="shared" si="155"/>
        <v>45083</v>
      </c>
      <c r="C1573">
        <v>8</v>
      </c>
      <c r="D1573" t="s">
        <v>11</v>
      </c>
    </row>
    <row r="1574" spans="1:4" x14ac:dyDescent="0.3">
      <c r="A1574" t="s">
        <v>5</v>
      </c>
      <c r="B1574" s="1">
        <f t="shared" si="155"/>
        <v>45083</v>
      </c>
      <c r="C1574">
        <v>5</v>
      </c>
      <c r="D1574" t="s">
        <v>12</v>
      </c>
    </row>
    <row r="1575" spans="1:4" x14ac:dyDescent="0.3">
      <c r="A1575" t="s">
        <v>6</v>
      </c>
      <c r="B1575" s="1">
        <f t="shared" si="155"/>
        <v>45083</v>
      </c>
      <c r="C1575">
        <v>5</v>
      </c>
      <c r="D1575" t="s">
        <v>12</v>
      </c>
    </row>
    <row r="1576" spans="1:4" x14ac:dyDescent="0.3">
      <c r="A1576" t="s">
        <v>7</v>
      </c>
      <c r="B1576" s="1">
        <f t="shared" si="155"/>
        <v>45083</v>
      </c>
      <c r="C1576">
        <v>7</v>
      </c>
      <c r="D1576" t="s">
        <v>13</v>
      </c>
    </row>
    <row r="1577" spans="1:4" x14ac:dyDescent="0.3">
      <c r="A1577" t="s">
        <v>8</v>
      </c>
      <c r="B1577" s="1">
        <f t="shared" si="155"/>
        <v>45083</v>
      </c>
      <c r="C1577">
        <v>6</v>
      </c>
      <c r="D1577" t="s">
        <v>12</v>
      </c>
    </row>
    <row r="1578" spans="1:4" x14ac:dyDescent="0.3">
      <c r="A1578" t="s">
        <v>1</v>
      </c>
      <c r="B1578" s="1">
        <f t="shared" ref="B1578:B1587" si="156">((43623+(2*365))+1)+730</f>
        <v>45084</v>
      </c>
      <c r="C1578">
        <v>6</v>
      </c>
      <c r="D1578" t="s">
        <v>13</v>
      </c>
    </row>
    <row r="1579" spans="1:4" x14ac:dyDescent="0.3">
      <c r="A1579" t="s">
        <v>2</v>
      </c>
      <c r="B1579" s="1">
        <f t="shared" si="156"/>
        <v>45084</v>
      </c>
      <c r="C1579">
        <v>1</v>
      </c>
      <c r="D1579" t="s">
        <v>12</v>
      </c>
    </row>
    <row r="1580" spans="1:4" x14ac:dyDescent="0.3">
      <c r="A1580" t="s">
        <v>3</v>
      </c>
      <c r="B1580" s="1">
        <f t="shared" si="156"/>
        <v>45084</v>
      </c>
      <c r="C1580">
        <v>0</v>
      </c>
      <c r="D1580" t="s">
        <v>11</v>
      </c>
    </row>
    <row r="1581" spans="1:4" x14ac:dyDescent="0.3">
      <c r="A1581" t="s">
        <v>4</v>
      </c>
      <c r="B1581" s="1">
        <f t="shared" si="156"/>
        <v>45084</v>
      </c>
      <c r="C1581">
        <v>2</v>
      </c>
      <c r="D1581" t="s">
        <v>13</v>
      </c>
    </row>
    <row r="1582" spans="1:4" x14ac:dyDescent="0.3">
      <c r="A1582" t="s">
        <v>5</v>
      </c>
      <c r="B1582" s="1">
        <f t="shared" si="156"/>
        <v>45084</v>
      </c>
      <c r="C1582">
        <v>1</v>
      </c>
      <c r="D1582" t="s">
        <v>11</v>
      </c>
    </row>
    <row r="1583" spans="1:4" x14ac:dyDescent="0.3">
      <c r="A1583" t="s">
        <v>6</v>
      </c>
      <c r="B1583" s="1">
        <f t="shared" si="156"/>
        <v>45084</v>
      </c>
      <c r="C1583">
        <v>9</v>
      </c>
      <c r="D1583" t="s">
        <v>12</v>
      </c>
    </row>
    <row r="1584" spans="1:4" x14ac:dyDescent="0.3">
      <c r="A1584" t="s">
        <v>7</v>
      </c>
      <c r="B1584" s="1">
        <f t="shared" si="156"/>
        <v>45084</v>
      </c>
      <c r="C1584">
        <v>3</v>
      </c>
      <c r="D1584" t="s">
        <v>12</v>
      </c>
    </row>
    <row r="1585" spans="1:4" x14ac:dyDescent="0.3">
      <c r="A1585" t="s">
        <v>8</v>
      </c>
      <c r="B1585" s="1">
        <f t="shared" si="156"/>
        <v>45084</v>
      </c>
      <c r="C1585">
        <v>8</v>
      </c>
      <c r="D1585" t="s">
        <v>11</v>
      </c>
    </row>
    <row r="1586" spans="1:4" x14ac:dyDescent="0.3">
      <c r="A1586" t="s">
        <v>1</v>
      </c>
      <c r="B1586" s="1">
        <f t="shared" si="156"/>
        <v>45084</v>
      </c>
      <c r="C1586">
        <v>8</v>
      </c>
      <c r="D1586" t="s">
        <v>11</v>
      </c>
    </row>
    <row r="1587" spans="1:4" x14ac:dyDescent="0.3">
      <c r="A1587" t="s">
        <v>2</v>
      </c>
      <c r="B1587" s="1">
        <f t="shared" si="156"/>
        <v>45084</v>
      </c>
      <c r="C1587">
        <v>4</v>
      </c>
      <c r="D1587" t="s">
        <v>11</v>
      </c>
    </row>
    <row r="1588" spans="1:4" x14ac:dyDescent="0.3">
      <c r="A1588" t="s">
        <v>3</v>
      </c>
      <c r="B1588" s="1">
        <f t="shared" ref="B1588:B1597" si="157">((43624+(2*365))+1)+730</f>
        <v>45085</v>
      </c>
      <c r="C1588">
        <v>6</v>
      </c>
      <c r="D1588" t="s">
        <v>12</v>
      </c>
    </row>
    <row r="1589" spans="1:4" x14ac:dyDescent="0.3">
      <c r="A1589" t="s">
        <v>4</v>
      </c>
      <c r="B1589" s="1">
        <f t="shared" si="157"/>
        <v>45085</v>
      </c>
      <c r="C1589">
        <v>6</v>
      </c>
      <c r="D1589" t="s">
        <v>12</v>
      </c>
    </row>
    <row r="1590" spans="1:4" x14ac:dyDescent="0.3">
      <c r="A1590" t="s">
        <v>5</v>
      </c>
      <c r="B1590" s="1">
        <f t="shared" si="157"/>
        <v>45085</v>
      </c>
      <c r="C1590">
        <v>5</v>
      </c>
      <c r="D1590" t="s">
        <v>12</v>
      </c>
    </row>
    <row r="1591" spans="1:4" x14ac:dyDescent="0.3">
      <c r="A1591" t="s">
        <v>6</v>
      </c>
      <c r="B1591" s="1">
        <f t="shared" si="157"/>
        <v>45085</v>
      </c>
      <c r="C1591">
        <v>6</v>
      </c>
      <c r="D1591" t="s">
        <v>12</v>
      </c>
    </row>
    <row r="1592" spans="1:4" x14ac:dyDescent="0.3">
      <c r="A1592" t="s">
        <v>7</v>
      </c>
      <c r="B1592" s="1">
        <f t="shared" si="157"/>
        <v>45085</v>
      </c>
      <c r="C1592">
        <v>10</v>
      </c>
      <c r="D1592" t="s">
        <v>11</v>
      </c>
    </row>
    <row r="1593" spans="1:4" x14ac:dyDescent="0.3">
      <c r="A1593" t="s">
        <v>8</v>
      </c>
      <c r="B1593" s="1">
        <f t="shared" si="157"/>
        <v>45085</v>
      </c>
      <c r="C1593">
        <v>1</v>
      </c>
      <c r="D1593" t="s">
        <v>11</v>
      </c>
    </row>
    <row r="1594" spans="1:4" x14ac:dyDescent="0.3">
      <c r="A1594" t="s">
        <v>1</v>
      </c>
      <c r="B1594" s="1">
        <f t="shared" si="157"/>
        <v>45085</v>
      </c>
      <c r="C1594">
        <v>9</v>
      </c>
      <c r="D1594" t="s">
        <v>12</v>
      </c>
    </row>
    <row r="1595" spans="1:4" x14ac:dyDescent="0.3">
      <c r="A1595" t="s">
        <v>2</v>
      </c>
      <c r="B1595" s="1">
        <f t="shared" si="157"/>
        <v>45085</v>
      </c>
      <c r="C1595">
        <v>4</v>
      </c>
      <c r="D1595" t="s">
        <v>12</v>
      </c>
    </row>
    <row r="1596" spans="1:4" x14ac:dyDescent="0.3">
      <c r="A1596" t="s">
        <v>3</v>
      </c>
      <c r="B1596" s="1">
        <f t="shared" si="157"/>
        <v>45085</v>
      </c>
      <c r="C1596">
        <v>5</v>
      </c>
      <c r="D1596" t="s">
        <v>12</v>
      </c>
    </row>
    <row r="1597" spans="1:4" x14ac:dyDescent="0.3">
      <c r="A1597" t="s">
        <v>4</v>
      </c>
      <c r="B1597" s="1">
        <f t="shared" si="157"/>
        <v>45085</v>
      </c>
      <c r="C1597">
        <v>5</v>
      </c>
      <c r="D1597" t="s">
        <v>11</v>
      </c>
    </row>
    <row r="1598" spans="1:4" x14ac:dyDescent="0.3">
      <c r="A1598" t="s">
        <v>5</v>
      </c>
      <c r="B1598" s="1">
        <f t="shared" ref="B1598:B1607" si="158">((43625+(2*365))+1)+730</f>
        <v>45086</v>
      </c>
      <c r="C1598">
        <v>5</v>
      </c>
      <c r="D1598" t="s">
        <v>13</v>
      </c>
    </row>
    <row r="1599" spans="1:4" x14ac:dyDescent="0.3">
      <c r="A1599" t="s">
        <v>6</v>
      </c>
      <c r="B1599" s="1">
        <f t="shared" si="158"/>
        <v>45086</v>
      </c>
      <c r="C1599">
        <v>5</v>
      </c>
      <c r="D1599" t="s">
        <v>14</v>
      </c>
    </row>
    <row r="1600" spans="1:4" x14ac:dyDescent="0.3">
      <c r="A1600" t="s">
        <v>7</v>
      </c>
      <c r="B1600" s="1">
        <f t="shared" si="158"/>
        <v>45086</v>
      </c>
      <c r="C1600">
        <v>7</v>
      </c>
      <c r="D1600" t="s">
        <v>12</v>
      </c>
    </row>
    <row r="1601" spans="1:4" x14ac:dyDescent="0.3">
      <c r="A1601" t="s">
        <v>8</v>
      </c>
      <c r="B1601" s="1">
        <f t="shared" si="158"/>
        <v>45086</v>
      </c>
      <c r="C1601">
        <v>10</v>
      </c>
      <c r="D1601" t="s">
        <v>12</v>
      </c>
    </row>
    <row r="1602" spans="1:4" x14ac:dyDescent="0.3">
      <c r="A1602" t="s">
        <v>1</v>
      </c>
      <c r="B1602" s="1">
        <f t="shared" si="158"/>
        <v>45086</v>
      </c>
      <c r="C1602">
        <v>5</v>
      </c>
      <c r="D1602" t="s">
        <v>12</v>
      </c>
    </row>
    <row r="1603" spans="1:4" x14ac:dyDescent="0.3">
      <c r="A1603" t="s">
        <v>2</v>
      </c>
      <c r="B1603" s="1">
        <f t="shared" si="158"/>
        <v>45086</v>
      </c>
      <c r="C1603">
        <v>6</v>
      </c>
      <c r="D1603" t="s">
        <v>12</v>
      </c>
    </row>
    <row r="1604" spans="1:4" x14ac:dyDescent="0.3">
      <c r="A1604" t="s">
        <v>3</v>
      </c>
      <c r="B1604" s="1">
        <f t="shared" si="158"/>
        <v>45086</v>
      </c>
      <c r="C1604">
        <v>3</v>
      </c>
      <c r="D1604" t="s">
        <v>13</v>
      </c>
    </row>
    <row r="1605" spans="1:4" x14ac:dyDescent="0.3">
      <c r="A1605" t="s">
        <v>4</v>
      </c>
      <c r="B1605" s="1">
        <f t="shared" si="158"/>
        <v>45086</v>
      </c>
      <c r="C1605">
        <v>9</v>
      </c>
      <c r="D1605" t="s">
        <v>12</v>
      </c>
    </row>
    <row r="1606" spans="1:4" x14ac:dyDescent="0.3">
      <c r="A1606" t="s">
        <v>5</v>
      </c>
      <c r="B1606" s="1">
        <f t="shared" si="158"/>
        <v>45086</v>
      </c>
      <c r="C1606">
        <v>5</v>
      </c>
      <c r="D1606" t="s">
        <v>11</v>
      </c>
    </row>
    <row r="1607" spans="1:4" x14ac:dyDescent="0.3">
      <c r="A1607" t="s">
        <v>6</v>
      </c>
      <c r="B1607" s="1">
        <f t="shared" si="158"/>
        <v>45086</v>
      </c>
      <c r="C1607">
        <v>1</v>
      </c>
      <c r="D1607" t="s">
        <v>12</v>
      </c>
    </row>
    <row r="1608" spans="1:4" x14ac:dyDescent="0.3">
      <c r="A1608" t="s">
        <v>7</v>
      </c>
      <c r="B1608" s="1">
        <f t="shared" ref="B1608:B1617" si="159">((43626+(2*365))+1)+730</f>
        <v>45087</v>
      </c>
      <c r="C1608">
        <v>9</v>
      </c>
      <c r="D1608" t="s">
        <v>13</v>
      </c>
    </row>
    <row r="1609" spans="1:4" x14ac:dyDescent="0.3">
      <c r="A1609" t="s">
        <v>8</v>
      </c>
      <c r="B1609" s="1">
        <f t="shared" si="159"/>
        <v>45087</v>
      </c>
      <c r="C1609">
        <v>8</v>
      </c>
      <c r="D1609" t="s">
        <v>11</v>
      </c>
    </row>
    <row r="1610" spans="1:4" x14ac:dyDescent="0.3">
      <c r="A1610" t="s">
        <v>1</v>
      </c>
      <c r="B1610" s="1">
        <f t="shared" si="159"/>
        <v>45087</v>
      </c>
      <c r="C1610">
        <v>3</v>
      </c>
      <c r="D1610" t="s">
        <v>12</v>
      </c>
    </row>
    <row r="1611" spans="1:4" x14ac:dyDescent="0.3">
      <c r="A1611" t="s">
        <v>2</v>
      </c>
      <c r="B1611" s="1">
        <f t="shared" si="159"/>
        <v>45087</v>
      </c>
      <c r="C1611">
        <v>4</v>
      </c>
      <c r="D1611" t="s">
        <v>12</v>
      </c>
    </row>
    <row r="1612" spans="1:4" x14ac:dyDescent="0.3">
      <c r="A1612" t="s">
        <v>3</v>
      </c>
      <c r="B1612" s="1">
        <f t="shared" si="159"/>
        <v>45087</v>
      </c>
      <c r="C1612">
        <v>3</v>
      </c>
      <c r="D1612" t="s">
        <v>13</v>
      </c>
    </row>
    <row r="1613" spans="1:4" x14ac:dyDescent="0.3">
      <c r="A1613" t="s">
        <v>4</v>
      </c>
      <c r="B1613" s="1">
        <f t="shared" si="159"/>
        <v>45087</v>
      </c>
      <c r="C1613">
        <v>6</v>
      </c>
      <c r="D1613" t="s">
        <v>13</v>
      </c>
    </row>
    <row r="1614" spans="1:4" x14ac:dyDescent="0.3">
      <c r="A1614" t="s">
        <v>5</v>
      </c>
      <c r="B1614" s="1">
        <f t="shared" si="159"/>
        <v>45087</v>
      </c>
      <c r="C1614">
        <v>10</v>
      </c>
      <c r="D1614" t="s">
        <v>12</v>
      </c>
    </row>
    <row r="1615" spans="1:4" x14ac:dyDescent="0.3">
      <c r="A1615" t="s">
        <v>6</v>
      </c>
      <c r="B1615" s="1">
        <f t="shared" si="159"/>
        <v>45087</v>
      </c>
      <c r="C1615">
        <v>9</v>
      </c>
      <c r="D1615" t="s">
        <v>11</v>
      </c>
    </row>
    <row r="1616" spans="1:4" x14ac:dyDescent="0.3">
      <c r="A1616" t="s">
        <v>7</v>
      </c>
      <c r="B1616" s="1">
        <f t="shared" si="159"/>
        <v>45087</v>
      </c>
      <c r="C1616">
        <v>1</v>
      </c>
      <c r="D1616" t="s">
        <v>12</v>
      </c>
    </row>
    <row r="1617" spans="1:4" x14ac:dyDescent="0.3">
      <c r="A1617" t="s">
        <v>8</v>
      </c>
      <c r="B1617" s="1">
        <f t="shared" si="159"/>
        <v>45087</v>
      </c>
      <c r="C1617">
        <v>9</v>
      </c>
      <c r="D1617" t="s">
        <v>12</v>
      </c>
    </row>
    <row r="1618" spans="1:4" x14ac:dyDescent="0.3">
      <c r="A1618" t="s">
        <v>1</v>
      </c>
      <c r="B1618" s="1">
        <f t="shared" ref="B1618:B1627" si="160">((43627+(2*365))+1)+730</f>
        <v>45088</v>
      </c>
      <c r="C1618">
        <v>5</v>
      </c>
      <c r="D1618" t="s">
        <v>12</v>
      </c>
    </row>
    <row r="1619" spans="1:4" x14ac:dyDescent="0.3">
      <c r="A1619" t="s">
        <v>2</v>
      </c>
      <c r="B1619" s="1">
        <f t="shared" si="160"/>
        <v>45088</v>
      </c>
      <c r="C1619">
        <v>8</v>
      </c>
      <c r="D1619" t="s">
        <v>12</v>
      </c>
    </row>
    <row r="1620" spans="1:4" x14ac:dyDescent="0.3">
      <c r="A1620" t="s">
        <v>3</v>
      </c>
      <c r="B1620" s="1">
        <f t="shared" si="160"/>
        <v>45088</v>
      </c>
      <c r="C1620">
        <v>2</v>
      </c>
      <c r="D1620" t="s">
        <v>13</v>
      </c>
    </row>
    <row r="1621" spans="1:4" x14ac:dyDescent="0.3">
      <c r="A1621" t="s">
        <v>4</v>
      </c>
      <c r="B1621" s="1">
        <f t="shared" si="160"/>
        <v>45088</v>
      </c>
      <c r="C1621">
        <v>7</v>
      </c>
      <c r="D1621" t="s">
        <v>12</v>
      </c>
    </row>
    <row r="1622" spans="1:4" x14ac:dyDescent="0.3">
      <c r="A1622" t="s">
        <v>5</v>
      </c>
      <c r="B1622" s="1">
        <f t="shared" si="160"/>
        <v>45088</v>
      </c>
      <c r="C1622">
        <v>9</v>
      </c>
      <c r="D1622" t="s">
        <v>14</v>
      </c>
    </row>
    <row r="1623" spans="1:4" x14ac:dyDescent="0.3">
      <c r="A1623" t="s">
        <v>6</v>
      </c>
      <c r="B1623" s="1">
        <f t="shared" si="160"/>
        <v>45088</v>
      </c>
      <c r="C1623">
        <v>6</v>
      </c>
      <c r="D1623" t="s">
        <v>12</v>
      </c>
    </row>
    <row r="1624" spans="1:4" x14ac:dyDescent="0.3">
      <c r="A1624" t="s">
        <v>7</v>
      </c>
      <c r="B1624" s="1">
        <f t="shared" si="160"/>
        <v>45088</v>
      </c>
      <c r="C1624">
        <v>9</v>
      </c>
      <c r="D1624" t="s">
        <v>13</v>
      </c>
    </row>
    <row r="1625" spans="1:4" x14ac:dyDescent="0.3">
      <c r="A1625" t="s">
        <v>8</v>
      </c>
      <c r="B1625" s="1">
        <f t="shared" si="160"/>
        <v>45088</v>
      </c>
      <c r="C1625">
        <v>8</v>
      </c>
      <c r="D1625" t="s">
        <v>11</v>
      </c>
    </row>
    <row r="1626" spans="1:4" x14ac:dyDescent="0.3">
      <c r="A1626" t="s">
        <v>1</v>
      </c>
      <c r="B1626" s="1">
        <f t="shared" si="160"/>
        <v>45088</v>
      </c>
      <c r="C1626">
        <v>7</v>
      </c>
      <c r="D1626" t="s">
        <v>12</v>
      </c>
    </row>
    <row r="1627" spans="1:4" x14ac:dyDescent="0.3">
      <c r="A1627" t="s">
        <v>2</v>
      </c>
      <c r="B1627" s="1">
        <f t="shared" si="160"/>
        <v>45088</v>
      </c>
      <c r="C1627">
        <v>3</v>
      </c>
      <c r="D1627" t="s">
        <v>11</v>
      </c>
    </row>
    <row r="1628" spans="1:4" x14ac:dyDescent="0.3">
      <c r="A1628" t="s">
        <v>3</v>
      </c>
      <c r="B1628" s="1">
        <f t="shared" ref="B1628:B1637" si="161">((43628+(2*365))+1)+730</f>
        <v>45089</v>
      </c>
      <c r="C1628">
        <v>7</v>
      </c>
      <c r="D1628" t="s">
        <v>12</v>
      </c>
    </row>
    <row r="1629" spans="1:4" x14ac:dyDescent="0.3">
      <c r="A1629" t="s">
        <v>4</v>
      </c>
      <c r="B1629" s="1">
        <f t="shared" si="161"/>
        <v>45089</v>
      </c>
      <c r="C1629">
        <v>10</v>
      </c>
      <c r="D1629" t="s">
        <v>11</v>
      </c>
    </row>
    <row r="1630" spans="1:4" x14ac:dyDescent="0.3">
      <c r="A1630" t="s">
        <v>5</v>
      </c>
      <c r="B1630" s="1">
        <f t="shared" si="161"/>
        <v>45089</v>
      </c>
      <c r="C1630">
        <v>6</v>
      </c>
      <c r="D1630" t="s">
        <v>13</v>
      </c>
    </row>
    <row r="1631" spans="1:4" x14ac:dyDescent="0.3">
      <c r="A1631" t="s">
        <v>6</v>
      </c>
      <c r="B1631" s="1">
        <f t="shared" si="161"/>
        <v>45089</v>
      </c>
      <c r="C1631">
        <v>2</v>
      </c>
      <c r="D1631" t="s">
        <v>12</v>
      </c>
    </row>
    <row r="1632" spans="1:4" x14ac:dyDescent="0.3">
      <c r="A1632" t="s">
        <v>7</v>
      </c>
      <c r="B1632" s="1">
        <f t="shared" si="161"/>
        <v>45089</v>
      </c>
      <c r="C1632">
        <v>6</v>
      </c>
      <c r="D1632" t="s">
        <v>12</v>
      </c>
    </row>
    <row r="1633" spans="1:4" x14ac:dyDescent="0.3">
      <c r="A1633" t="s">
        <v>8</v>
      </c>
      <c r="B1633" s="1">
        <f t="shared" si="161"/>
        <v>45089</v>
      </c>
      <c r="C1633">
        <v>7</v>
      </c>
      <c r="D1633" t="s">
        <v>11</v>
      </c>
    </row>
    <row r="1634" spans="1:4" x14ac:dyDescent="0.3">
      <c r="A1634" t="s">
        <v>1</v>
      </c>
      <c r="B1634" s="1">
        <f t="shared" si="161"/>
        <v>45089</v>
      </c>
      <c r="C1634">
        <v>5</v>
      </c>
      <c r="D1634" t="s">
        <v>13</v>
      </c>
    </row>
    <row r="1635" spans="1:4" x14ac:dyDescent="0.3">
      <c r="A1635" t="s">
        <v>2</v>
      </c>
      <c r="B1635" s="1">
        <f t="shared" si="161"/>
        <v>45089</v>
      </c>
      <c r="C1635">
        <v>6</v>
      </c>
      <c r="D1635" t="s">
        <v>11</v>
      </c>
    </row>
    <row r="1636" spans="1:4" x14ac:dyDescent="0.3">
      <c r="A1636" t="s">
        <v>3</v>
      </c>
      <c r="B1636" s="1">
        <f t="shared" si="161"/>
        <v>45089</v>
      </c>
      <c r="C1636">
        <v>3</v>
      </c>
      <c r="D1636" t="s">
        <v>14</v>
      </c>
    </row>
    <row r="1637" spans="1:4" x14ac:dyDescent="0.3">
      <c r="A1637" t="s">
        <v>4</v>
      </c>
      <c r="B1637" s="1">
        <f t="shared" si="161"/>
        <v>45089</v>
      </c>
      <c r="C1637">
        <v>2</v>
      </c>
      <c r="D1637" t="s">
        <v>12</v>
      </c>
    </row>
    <row r="1638" spans="1:4" x14ac:dyDescent="0.3">
      <c r="A1638" t="s">
        <v>5</v>
      </c>
      <c r="B1638" s="1">
        <f t="shared" ref="B1638:B1647" si="162">((43629+(2*365))+1)+730</f>
        <v>45090</v>
      </c>
      <c r="C1638">
        <v>8</v>
      </c>
      <c r="D1638" t="s">
        <v>14</v>
      </c>
    </row>
    <row r="1639" spans="1:4" x14ac:dyDescent="0.3">
      <c r="A1639" t="s">
        <v>6</v>
      </c>
      <c r="B1639" s="1">
        <f t="shared" si="162"/>
        <v>45090</v>
      </c>
      <c r="C1639">
        <v>2</v>
      </c>
      <c r="D1639" t="s">
        <v>13</v>
      </c>
    </row>
    <row r="1640" spans="1:4" x14ac:dyDescent="0.3">
      <c r="A1640" t="s">
        <v>7</v>
      </c>
      <c r="B1640" s="1">
        <f t="shared" si="162"/>
        <v>45090</v>
      </c>
      <c r="C1640">
        <v>2</v>
      </c>
      <c r="D1640" t="s">
        <v>12</v>
      </c>
    </row>
    <row r="1641" spans="1:4" x14ac:dyDescent="0.3">
      <c r="A1641" t="s">
        <v>8</v>
      </c>
      <c r="B1641" s="1">
        <f t="shared" si="162"/>
        <v>45090</v>
      </c>
      <c r="C1641">
        <v>2</v>
      </c>
      <c r="D1641" t="s">
        <v>12</v>
      </c>
    </row>
    <row r="1642" spans="1:4" x14ac:dyDescent="0.3">
      <c r="A1642" t="s">
        <v>1</v>
      </c>
      <c r="B1642" s="1">
        <f t="shared" si="162"/>
        <v>45090</v>
      </c>
      <c r="C1642">
        <v>12</v>
      </c>
      <c r="D1642" t="s">
        <v>11</v>
      </c>
    </row>
    <row r="1643" spans="1:4" x14ac:dyDescent="0.3">
      <c r="A1643" t="s">
        <v>2</v>
      </c>
      <c r="B1643" s="1">
        <f t="shared" si="162"/>
        <v>45090</v>
      </c>
      <c r="C1643">
        <v>1</v>
      </c>
      <c r="D1643" t="s">
        <v>13</v>
      </c>
    </row>
    <row r="1644" spans="1:4" x14ac:dyDescent="0.3">
      <c r="A1644" t="s">
        <v>3</v>
      </c>
      <c r="B1644" s="1">
        <f t="shared" si="162"/>
        <v>45090</v>
      </c>
      <c r="C1644">
        <v>5</v>
      </c>
      <c r="D1644" t="s">
        <v>11</v>
      </c>
    </row>
    <row r="1645" spans="1:4" x14ac:dyDescent="0.3">
      <c r="A1645" t="s">
        <v>4</v>
      </c>
      <c r="B1645" s="1">
        <f t="shared" si="162"/>
        <v>45090</v>
      </c>
      <c r="C1645">
        <v>8</v>
      </c>
      <c r="D1645" t="s">
        <v>12</v>
      </c>
    </row>
    <row r="1646" spans="1:4" x14ac:dyDescent="0.3">
      <c r="A1646" t="s">
        <v>5</v>
      </c>
      <c r="B1646" s="1">
        <f t="shared" si="162"/>
        <v>45090</v>
      </c>
      <c r="C1646">
        <v>2</v>
      </c>
      <c r="D1646" t="s">
        <v>12</v>
      </c>
    </row>
    <row r="1647" spans="1:4" x14ac:dyDescent="0.3">
      <c r="A1647" t="s">
        <v>6</v>
      </c>
      <c r="B1647" s="1">
        <f t="shared" si="162"/>
        <v>45090</v>
      </c>
      <c r="C1647">
        <v>2</v>
      </c>
      <c r="D1647" t="s">
        <v>13</v>
      </c>
    </row>
    <row r="1648" spans="1:4" x14ac:dyDescent="0.3">
      <c r="A1648" t="s">
        <v>7</v>
      </c>
      <c r="B1648" s="1">
        <f t="shared" ref="B1648:B1657" si="163">((43630+(2*365))+1)+730</f>
        <v>45091</v>
      </c>
      <c r="C1648">
        <v>6</v>
      </c>
      <c r="D1648" t="s">
        <v>13</v>
      </c>
    </row>
    <row r="1649" spans="1:4" x14ac:dyDescent="0.3">
      <c r="A1649" t="s">
        <v>8</v>
      </c>
      <c r="B1649" s="1">
        <f t="shared" si="163"/>
        <v>45091</v>
      </c>
      <c r="C1649">
        <v>10</v>
      </c>
      <c r="D1649" t="s">
        <v>13</v>
      </c>
    </row>
    <row r="1650" spans="1:4" x14ac:dyDescent="0.3">
      <c r="A1650" t="s">
        <v>1</v>
      </c>
      <c r="B1650" s="1">
        <f t="shared" si="163"/>
        <v>45091</v>
      </c>
      <c r="C1650">
        <v>12</v>
      </c>
      <c r="D1650" t="s">
        <v>11</v>
      </c>
    </row>
    <row r="1651" spans="1:4" x14ac:dyDescent="0.3">
      <c r="A1651" t="s">
        <v>2</v>
      </c>
      <c r="B1651" s="1">
        <f t="shared" si="163"/>
        <v>45091</v>
      </c>
      <c r="C1651">
        <v>2</v>
      </c>
      <c r="D1651" t="s">
        <v>12</v>
      </c>
    </row>
    <row r="1652" spans="1:4" x14ac:dyDescent="0.3">
      <c r="A1652" t="s">
        <v>3</v>
      </c>
      <c r="B1652" s="1">
        <f t="shared" si="163"/>
        <v>45091</v>
      </c>
      <c r="C1652">
        <v>7</v>
      </c>
      <c r="D1652" t="s">
        <v>14</v>
      </c>
    </row>
    <row r="1653" spans="1:4" x14ac:dyDescent="0.3">
      <c r="A1653" t="s">
        <v>4</v>
      </c>
      <c r="B1653" s="1">
        <f t="shared" si="163"/>
        <v>45091</v>
      </c>
      <c r="C1653">
        <v>10</v>
      </c>
      <c r="D1653" t="s">
        <v>11</v>
      </c>
    </row>
    <row r="1654" spans="1:4" x14ac:dyDescent="0.3">
      <c r="A1654" t="s">
        <v>5</v>
      </c>
      <c r="B1654" s="1">
        <f t="shared" si="163"/>
        <v>45091</v>
      </c>
      <c r="C1654">
        <v>9</v>
      </c>
      <c r="D1654" t="s">
        <v>14</v>
      </c>
    </row>
    <row r="1655" spans="1:4" x14ac:dyDescent="0.3">
      <c r="A1655" t="s">
        <v>6</v>
      </c>
      <c r="B1655" s="1">
        <f t="shared" si="163"/>
        <v>45091</v>
      </c>
      <c r="C1655">
        <v>5</v>
      </c>
      <c r="D1655" t="s">
        <v>12</v>
      </c>
    </row>
    <row r="1656" spans="1:4" x14ac:dyDescent="0.3">
      <c r="A1656" t="s">
        <v>7</v>
      </c>
      <c r="B1656" s="1">
        <f t="shared" si="163"/>
        <v>45091</v>
      </c>
      <c r="C1656">
        <v>5</v>
      </c>
      <c r="D1656" t="s">
        <v>12</v>
      </c>
    </row>
    <row r="1657" spans="1:4" x14ac:dyDescent="0.3">
      <c r="A1657" t="s">
        <v>8</v>
      </c>
      <c r="B1657" s="1">
        <f t="shared" si="163"/>
        <v>45091</v>
      </c>
      <c r="C1657">
        <v>2</v>
      </c>
      <c r="D1657" t="s">
        <v>11</v>
      </c>
    </row>
    <row r="1658" spans="1:4" x14ac:dyDescent="0.3">
      <c r="A1658" t="s">
        <v>1</v>
      </c>
      <c r="B1658" s="1">
        <f t="shared" ref="B1658:B1667" si="164">((43631+(2*365))+1)+730</f>
        <v>45092</v>
      </c>
      <c r="C1658">
        <v>7</v>
      </c>
      <c r="D1658" t="s">
        <v>13</v>
      </c>
    </row>
    <row r="1659" spans="1:4" x14ac:dyDescent="0.3">
      <c r="A1659" t="s">
        <v>2</v>
      </c>
      <c r="B1659" s="1">
        <f t="shared" si="164"/>
        <v>45092</v>
      </c>
      <c r="C1659">
        <v>9</v>
      </c>
      <c r="D1659" t="s">
        <v>12</v>
      </c>
    </row>
    <row r="1660" spans="1:4" x14ac:dyDescent="0.3">
      <c r="A1660" t="s">
        <v>3</v>
      </c>
      <c r="B1660" s="1">
        <f t="shared" si="164"/>
        <v>45092</v>
      </c>
      <c r="C1660">
        <v>5</v>
      </c>
      <c r="D1660" t="s">
        <v>13</v>
      </c>
    </row>
    <row r="1661" spans="1:4" x14ac:dyDescent="0.3">
      <c r="A1661" t="s">
        <v>4</v>
      </c>
      <c r="B1661" s="1">
        <f t="shared" si="164"/>
        <v>45092</v>
      </c>
      <c r="C1661">
        <v>7</v>
      </c>
      <c r="D1661" t="s">
        <v>12</v>
      </c>
    </row>
    <row r="1662" spans="1:4" x14ac:dyDescent="0.3">
      <c r="A1662" t="s">
        <v>5</v>
      </c>
      <c r="B1662" s="1">
        <f t="shared" si="164"/>
        <v>45092</v>
      </c>
      <c r="C1662">
        <v>1</v>
      </c>
      <c r="D1662" t="s">
        <v>12</v>
      </c>
    </row>
    <row r="1663" spans="1:4" x14ac:dyDescent="0.3">
      <c r="A1663" t="s">
        <v>6</v>
      </c>
      <c r="B1663" s="1">
        <f t="shared" si="164"/>
        <v>45092</v>
      </c>
      <c r="C1663">
        <v>1</v>
      </c>
      <c r="D1663" t="s">
        <v>12</v>
      </c>
    </row>
    <row r="1664" spans="1:4" x14ac:dyDescent="0.3">
      <c r="A1664" t="s">
        <v>7</v>
      </c>
      <c r="B1664" s="1">
        <f t="shared" si="164"/>
        <v>45092</v>
      </c>
      <c r="C1664">
        <v>5</v>
      </c>
      <c r="D1664" t="s">
        <v>13</v>
      </c>
    </row>
    <row r="1665" spans="1:4" x14ac:dyDescent="0.3">
      <c r="A1665" t="s">
        <v>8</v>
      </c>
      <c r="B1665" s="1">
        <f t="shared" si="164"/>
        <v>45092</v>
      </c>
      <c r="C1665">
        <v>6</v>
      </c>
      <c r="D1665" t="s">
        <v>12</v>
      </c>
    </row>
    <row r="1666" spans="1:4" x14ac:dyDescent="0.3">
      <c r="A1666" t="s">
        <v>1</v>
      </c>
      <c r="B1666" s="1">
        <f t="shared" si="164"/>
        <v>45092</v>
      </c>
      <c r="C1666">
        <v>10</v>
      </c>
      <c r="D1666" t="s">
        <v>12</v>
      </c>
    </row>
    <row r="1667" spans="1:4" x14ac:dyDescent="0.3">
      <c r="A1667" t="s">
        <v>2</v>
      </c>
      <c r="B1667" s="1">
        <f t="shared" si="164"/>
        <v>45092</v>
      </c>
      <c r="C1667">
        <v>9</v>
      </c>
      <c r="D1667" t="s">
        <v>14</v>
      </c>
    </row>
    <row r="1668" spans="1:4" x14ac:dyDescent="0.3">
      <c r="A1668" t="s">
        <v>3</v>
      </c>
      <c r="B1668" s="1">
        <f t="shared" ref="B1668:B1677" si="165">((43632+(2*365))+1)+730</f>
        <v>45093</v>
      </c>
      <c r="C1668">
        <v>6</v>
      </c>
      <c r="D1668" t="s">
        <v>12</v>
      </c>
    </row>
    <row r="1669" spans="1:4" x14ac:dyDescent="0.3">
      <c r="A1669" t="s">
        <v>4</v>
      </c>
      <c r="B1669" s="1">
        <f t="shared" si="165"/>
        <v>45093</v>
      </c>
      <c r="C1669">
        <v>7</v>
      </c>
      <c r="D1669" t="s">
        <v>12</v>
      </c>
    </row>
    <row r="1670" spans="1:4" x14ac:dyDescent="0.3">
      <c r="A1670" t="s">
        <v>5</v>
      </c>
      <c r="B1670" s="1">
        <f t="shared" si="165"/>
        <v>45093</v>
      </c>
      <c r="C1670">
        <v>10</v>
      </c>
      <c r="D1670" t="s">
        <v>11</v>
      </c>
    </row>
    <row r="1671" spans="1:4" x14ac:dyDescent="0.3">
      <c r="A1671" t="s">
        <v>6</v>
      </c>
      <c r="B1671" s="1">
        <f t="shared" si="165"/>
        <v>45093</v>
      </c>
      <c r="C1671">
        <v>10</v>
      </c>
      <c r="D1671" t="s">
        <v>12</v>
      </c>
    </row>
    <row r="1672" spans="1:4" x14ac:dyDescent="0.3">
      <c r="A1672" t="s">
        <v>7</v>
      </c>
      <c r="B1672" s="1">
        <f t="shared" si="165"/>
        <v>45093</v>
      </c>
      <c r="C1672">
        <v>7</v>
      </c>
      <c r="D1672" t="s">
        <v>12</v>
      </c>
    </row>
    <row r="1673" spans="1:4" x14ac:dyDescent="0.3">
      <c r="A1673" t="s">
        <v>8</v>
      </c>
      <c r="B1673" s="1">
        <f t="shared" si="165"/>
        <v>45093</v>
      </c>
      <c r="C1673">
        <v>6</v>
      </c>
      <c r="D1673" t="s">
        <v>14</v>
      </c>
    </row>
    <row r="1674" spans="1:4" x14ac:dyDescent="0.3">
      <c r="A1674" t="s">
        <v>1</v>
      </c>
      <c r="B1674" s="1">
        <f t="shared" si="165"/>
        <v>45093</v>
      </c>
      <c r="C1674">
        <v>10</v>
      </c>
      <c r="D1674" t="s">
        <v>12</v>
      </c>
    </row>
    <row r="1675" spans="1:4" x14ac:dyDescent="0.3">
      <c r="A1675" t="s">
        <v>2</v>
      </c>
      <c r="B1675" s="1">
        <f t="shared" si="165"/>
        <v>45093</v>
      </c>
      <c r="C1675">
        <v>4</v>
      </c>
      <c r="D1675" t="s">
        <v>11</v>
      </c>
    </row>
    <row r="1676" spans="1:4" x14ac:dyDescent="0.3">
      <c r="A1676" t="s">
        <v>3</v>
      </c>
      <c r="B1676" s="1">
        <f t="shared" si="165"/>
        <v>45093</v>
      </c>
      <c r="C1676">
        <v>1</v>
      </c>
      <c r="D1676" t="s">
        <v>13</v>
      </c>
    </row>
    <row r="1677" spans="1:4" x14ac:dyDescent="0.3">
      <c r="A1677" t="s">
        <v>4</v>
      </c>
      <c r="B1677" s="1">
        <f t="shared" si="165"/>
        <v>45093</v>
      </c>
      <c r="C1677">
        <v>3</v>
      </c>
      <c r="D1677" t="s">
        <v>13</v>
      </c>
    </row>
    <row r="1678" spans="1:4" x14ac:dyDescent="0.3">
      <c r="A1678" t="s">
        <v>5</v>
      </c>
      <c r="B1678" s="1">
        <f t="shared" ref="B1678:B1687" si="166">((43633+(2*365))+1)+730</f>
        <v>45094</v>
      </c>
      <c r="C1678">
        <v>9</v>
      </c>
      <c r="D1678" t="s">
        <v>12</v>
      </c>
    </row>
    <row r="1679" spans="1:4" x14ac:dyDescent="0.3">
      <c r="A1679" t="s">
        <v>6</v>
      </c>
      <c r="B1679" s="1">
        <f t="shared" si="166"/>
        <v>45094</v>
      </c>
      <c r="C1679">
        <v>10</v>
      </c>
      <c r="D1679" t="s">
        <v>13</v>
      </c>
    </row>
    <row r="1680" spans="1:4" x14ac:dyDescent="0.3">
      <c r="A1680" t="s">
        <v>7</v>
      </c>
      <c r="B1680" s="1">
        <f t="shared" si="166"/>
        <v>45094</v>
      </c>
      <c r="C1680">
        <v>4</v>
      </c>
      <c r="D1680" t="s">
        <v>12</v>
      </c>
    </row>
    <row r="1681" spans="1:4" x14ac:dyDescent="0.3">
      <c r="A1681" t="s">
        <v>8</v>
      </c>
      <c r="B1681" s="1">
        <f t="shared" si="166"/>
        <v>45094</v>
      </c>
      <c r="C1681">
        <v>4</v>
      </c>
      <c r="D1681" t="s">
        <v>13</v>
      </c>
    </row>
    <row r="1682" spans="1:4" x14ac:dyDescent="0.3">
      <c r="A1682" t="s">
        <v>1</v>
      </c>
      <c r="B1682" s="1">
        <f t="shared" si="166"/>
        <v>45094</v>
      </c>
      <c r="C1682">
        <v>11</v>
      </c>
      <c r="D1682" t="s">
        <v>11</v>
      </c>
    </row>
    <row r="1683" spans="1:4" x14ac:dyDescent="0.3">
      <c r="A1683" t="s">
        <v>2</v>
      </c>
      <c r="B1683" s="1">
        <f t="shared" si="166"/>
        <v>45094</v>
      </c>
      <c r="C1683">
        <v>7</v>
      </c>
      <c r="D1683" t="s">
        <v>13</v>
      </c>
    </row>
    <row r="1684" spans="1:4" x14ac:dyDescent="0.3">
      <c r="A1684" t="s">
        <v>3</v>
      </c>
      <c r="B1684" s="1">
        <f t="shared" si="166"/>
        <v>45094</v>
      </c>
      <c r="C1684">
        <v>4</v>
      </c>
      <c r="D1684" t="s">
        <v>14</v>
      </c>
    </row>
    <row r="1685" spans="1:4" x14ac:dyDescent="0.3">
      <c r="A1685" t="s">
        <v>4</v>
      </c>
      <c r="B1685" s="1">
        <f t="shared" si="166"/>
        <v>45094</v>
      </c>
      <c r="C1685">
        <v>8</v>
      </c>
      <c r="D1685" t="s">
        <v>12</v>
      </c>
    </row>
    <row r="1686" spans="1:4" x14ac:dyDescent="0.3">
      <c r="A1686" t="s">
        <v>5</v>
      </c>
      <c r="B1686" s="1">
        <f t="shared" si="166"/>
        <v>45094</v>
      </c>
      <c r="C1686">
        <v>7</v>
      </c>
      <c r="D1686" t="s">
        <v>12</v>
      </c>
    </row>
    <row r="1687" spans="1:4" x14ac:dyDescent="0.3">
      <c r="A1687" t="s">
        <v>6</v>
      </c>
      <c r="B1687" s="1">
        <f t="shared" si="166"/>
        <v>45094</v>
      </c>
      <c r="C1687">
        <v>7</v>
      </c>
      <c r="D1687" t="s">
        <v>12</v>
      </c>
    </row>
    <row r="1688" spans="1:4" x14ac:dyDescent="0.3">
      <c r="A1688" t="s">
        <v>7</v>
      </c>
      <c r="B1688" s="1">
        <f t="shared" ref="B1688:B1697" si="167">((43634+(2*365))+1)+730</f>
        <v>45095</v>
      </c>
      <c r="C1688">
        <v>4</v>
      </c>
      <c r="D1688" t="s">
        <v>12</v>
      </c>
    </row>
    <row r="1689" spans="1:4" x14ac:dyDescent="0.3">
      <c r="A1689" t="s">
        <v>8</v>
      </c>
      <c r="B1689" s="1">
        <f t="shared" si="167"/>
        <v>45095</v>
      </c>
      <c r="C1689">
        <v>5</v>
      </c>
      <c r="D1689" t="s">
        <v>12</v>
      </c>
    </row>
    <row r="1690" spans="1:4" x14ac:dyDescent="0.3">
      <c r="A1690" t="s">
        <v>1</v>
      </c>
      <c r="B1690" s="1">
        <f t="shared" si="167"/>
        <v>45095</v>
      </c>
      <c r="C1690">
        <v>7</v>
      </c>
      <c r="D1690" t="s">
        <v>12</v>
      </c>
    </row>
    <row r="1691" spans="1:4" x14ac:dyDescent="0.3">
      <c r="A1691" t="s">
        <v>2</v>
      </c>
      <c r="B1691" s="1">
        <f t="shared" si="167"/>
        <v>45095</v>
      </c>
      <c r="C1691">
        <v>9</v>
      </c>
      <c r="D1691" t="s">
        <v>12</v>
      </c>
    </row>
    <row r="1692" spans="1:4" x14ac:dyDescent="0.3">
      <c r="A1692" t="s">
        <v>3</v>
      </c>
      <c r="B1692" s="1">
        <f t="shared" si="167"/>
        <v>45095</v>
      </c>
      <c r="C1692">
        <v>7</v>
      </c>
      <c r="D1692" t="s">
        <v>13</v>
      </c>
    </row>
    <row r="1693" spans="1:4" x14ac:dyDescent="0.3">
      <c r="A1693" t="s">
        <v>4</v>
      </c>
      <c r="B1693" s="1">
        <f t="shared" si="167"/>
        <v>45095</v>
      </c>
      <c r="C1693">
        <v>1</v>
      </c>
      <c r="D1693" t="s">
        <v>13</v>
      </c>
    </row>
    <row r="1694" spans="1:4" x14ac:dyDescent="0.3">
      <c r="A1694" t="s">
        <v>5</v>
      </c>
      <c r="B1694" s="1">
        <f t="shared" si="167"/>
        <v>45095</v>
      </c>
      <c r="C1694">
        <v>5</v>
      </c>
      <c r="D1694" t="s">
        <v>11</v>
      </c>
    </row>
    <row r="1695" spans="1:4" x14ac:dyDescent="0.3">
      <c r="A1695" t="s">
        <v>6</v>
      </c>
      <c r="B1695" s="1">
        <f t="shared" si="167"/>
        <v>45095</v>
      </c>
      <c r="C1695">
        <v>8</v>
      </c>
      <c r="D1695" t="s">
        <v>13</v>
      </c>
    </row>
    <row r="1696" spans="1:4" x14ac:dyDescent="0.3">
      <c r="A1696" t="s">
        <v>7</v>
      </c>
      <c r="B1696" s="1">
        <f t="shared" si="167"/>
        <v>45095</v>
      </c>
      <c r="C1696">
        <v>2</v>
      </c>
      <c r="D1696" t="s">
        <v>11</v>
      </c>
    </row>
    <row r="1697" spans="1:4" x14ac:dyDescent="0.3">
      <c r="A1697" t="s">
        <v>8</v>
      </c>
      <c r="B1697" s="1">
        <f t="shared" si="167"/>
        <v>45095</v>
      </c>
      <c r="C1697">
        <v>4</v>
      </c>
      <c r="D1697" t="s">
        <v>13</v>
      </c>
    </row>
    <row r="1698" spans="1:4" x14ac:dyDescent="0.3">
      <c r="A1698" t="s">
        <v>1</v>
      </c>
      <c r="B1698" s="1">
        <f t="shared" ref="B1698:B1707" si="168">((43635+(2*365))+1)+730</f>
        <v>45096</v>
      </c>
      <c r="C1698">
        <v>5</v>
      </c>
      <c r="D1698" t="s">
        <v>12</v>
      </c>
    </row>
    <row r="1699" spans="1:4" x14ac:dyDescent="0.3">
      <c r="A1699" t="s">
        <v>2</v>
      </c>
      <c r="B1699" s="1">
        <f t="shared" si="168"/>
        <v>45096</v>
      </c>
      <c r="C1699">
        <v>3</v>
      </c>
      <c r="D1699" t="s">
        <v>13</v>
      </c>
    </row>
    <row r="1700" spans="1:4" x14ac:dyDescent="0.3">
      <c r="A1700" t="s">
        <v>3</v>
      </c>
      <c r="B1700" s="1">
        <f t="shared" si="168"/>
        <v>45096</v>
      </c>
      <c r="C1700">
        <v>5</v>
      </c>
      <c r="D1700" t="s">
        <v>12</v>
      </c>
    </row>
    <row r="1701" spans="1:4" x14ac:dyDescent="0.3">
      <c r="A1701" t="s">
        <v>4</v>
      </c>
      <c r="B1701" s="1">
        <f t="shared" si="168"/>
        <v>45096</v>
      </c>
      <c r="C1701">
        <v>4</v>
      </c>
      <c r="D1701" t="s">
        <v>12</v>
      </c>
    </row>
    <row r="1702" spans="1:4" x14ac:dyDescent="0.3">
      <c r="A1702" t="s">
        <v>5</v>
      </c>
      <c r="B1702" s="1">
        <f t="shared" si="168"/>
        <v>45096</v>
      </c>
      <c r="C1702">
        <v>7</v>
      </c>
      <c r="D1702" t="s">
        <v>13</v>
      </c>
    </row>
    <row r="1703" spans="1:4" x14ac:dyDescent="0.3">
      <c r="A1703" t="s">
        <v>6</v>
      </c>
      <c r="B1703" s="1">
        <f t="shared" si="168"/>
        <v>45096</v>
      </c>
      <c r="C1703">
        <v>6</v>
      </c>
      <c r="D1703" t="s">
        <v>14</v>
      </c>
    </row>
    <row r="1704" spans="1:4" x14ac:dyDescent="0.3">
      <c r="A1704" t="s">
        <v>7</v>
      </c>
      <c r="B1704" s="1">
        <f t="shared" si="168"/>
        <v>45096</v>
      </c>
      <c r="C1704">
        <v>1</v>
      </c>
      <c r="D1704" t="s">
        <v>11</v>
      </c>
    </row>
    <row r="1705" spans="1:4" x14ac:dyDescent="0.3">
      <c r="A1705" t="s">
        <v>8</v>
      </c>
      <c r="B1705" s="1">
        <f t="shared" si="168"/>
        <v>45096</v>
      </c>
      <c r="C1705">
        <v>10</v>
      </c>
      <c r="D1705" t="s">
        <v>12</v>
      </c>
    </row>
    <row r="1706" spans="1:4" x14ac:dyDescent="0.3">
      <c r="A1706" t="s">
        <v>1</v>
      </c>
      <c r="B1706" s="1">
        <f t="shared" si="168"/>
        <v>45096</v>
      </c>
      <c r="C1706">
        <v>9</v>
      </c>
      <c r="D1706" t="s">
        <v>13</v>
      </c>
    </row>
    <row r="1707" spans="1:4" x14ac:dyDescent="0.3">
      <c r="A1707" t="s">
        <v>2</v>
      </c>
      <c r="B1707" s="1">
        <f t="shared" si="168"/>
        <v>45096</v>
      </c>
      <c r="C1707">
        <v>8</v>
      </c>
      <c r="D1707" t="s">
        <v>12</v>
      </c>
    </row>
    <row r="1708" spans="1:4" x14ac:dyDescent="0.3">
      <c r="A1708" t="s">
        <v>3</v>
      </c>
      <c r="B1708" s="1">
        <f t="shared" ref="B1708:B1717" si="169">((43636+(2*365))+1)+730</f>
        <v>45097</v>
      </c>
      <c r="C1708">
        <v>1</v>
      </c>
      <c r="D1708" t="s">
        <v>11</v>
      </c>
    </row>
    <row r="1709" spans="1:4" x14ac:dyDescent="0.3">
      <c r="A1709" t="s">
        <v>4</v>
      </c>
      <c r="B1709" s="1">
        <f t="shared" si="169"/>
        <v>45097</v>
      </c>
      <c r="C1709">
        <v>2</v>
      </c>
      <c r="D1709" t="s">
        <v>13</v>
      </c>
    </row>
    <row r="1710" spans="1:4" x14ac:dyDescent="0.3">
      <c r="A1710" t="s">
        <v>5</v>
      </c>
      <c r="B1710" s="1">
        <f t="shared" si="169"/>
        <v>45097</v>
      </c>
      <c r="C1710">
        <v>8</v>
      </c>
      <c r="D1710" t="s">
        <v>12</v>
      </c>
    </row>
    <row r="1711" spans="1:4" x14ac:dyDescent="0.3">
      <c r="A1711" t="s">
        <v>6</v>
      </c>
      <c r="B1711" s="1">
        <f t="shared" si="169"/>
        <v>45097</v>
      </c>
      <c r="C1711">
        <v>6</v>
      </c>
      <c r="D1711" t="s">
        <v>12</v>
      </c>
    </row>
    <row r="1712" spans="1:4" x14ac:dyDescent="0.3">
      <c r="A1712" t="s">
        <v>7</v>
      </c>
      <c r="B1712" s="1">
        <f t="shared" si="169"/>
        <v>45097</v>
      </c>
      <c r="C1712">
        <v>7</v>
      </c>
      <c r="D1712" t="s">
        <v>13</v>
      </c>
    </row>
    <row r="1713" spans="1:4" x14ac:dyDescent="0.3">
      <c r="A1713" t="s">
        <v>8</v>
      </c>
      <c r="B1713" s="1">
        <f t="shared" si="169"/>
        <v>45097</v>
      </c>
      <c r="C1713">
        <v>4</v>
      </c>
      <c r="D1713" t="s">
        <v>12</v>
      </c>
    </row>
    <row r="1714" spans="1:4" x14ac:dyDescent="0.3">
      <c r="A1714" t="s">
        <v>1</v>
      </c>
      <c r="B1714" s="1">
        <f t="shared" si="169"/>
        <v>45097</v>
      </c>
      <c r="C1714">
        <v>6</v>
      </c>
      <c r="D1714" t="s">
        <v>12</v>
      </c>
    </row>
    <row r="1715" spans="1:4" x14ac:dyDescent="0.3">
      <c r="A1715" t="s">
        <v>2</v>
      </c>
      <c r="B1715" s="1">
        <f t="shared" si="169"/>
        <v>45097</v>
      </c>
      <c r="C1715">
        <v>4</v>
      </c>
      <c r="D1715" t="s">
        <v>11</v>
      </c>
    </row>
    <row r="1716" spans="1:4" x14ac:dyDescent="0.3">
      <c r="A1716" t="s">
        <v>3</v>
      </c>
      <c r="B1716" s="1">
        <f t="shared" si="169"/>
        <v>45097</v>
      </c>
      <c r="C1716">
        <v>7</v>
      </c>
      <c r="D1716" t="s">
        <v>13</v>
      </c>
    </row>
    <row r="1717" spans="1:4" x14ac:dyDescent="0.3">
      <c r="A1717" t="s">
        <v>4</v>
      </c>
      <c r="B1717" s="1">
        <f t="shared" si="169"/>
        <v>45097</v>
      </c>
      <c r="C1717">
        <v>1</v>
      </c>
      <c r="D1717" t="s">
        <v>13</v>
      </c>
    </row>
    <row r="1718" spans="1:4" x14ac:dyDescent="0.3">
      <c r="A1718" t="s">
        <v>5</v>
      </c>
      <c r="B1718" s="1">
        <f t="shared" ref="B1718:B1727" si="170">((43637+(2*365))+1)+730</f>
        <v>45098</v>
      </c>
      <c r="C1718">
        <v>6</v>
      </c>
      <c r="D1718" t="s">
        <v>12</v>
      </c>
    </row>
    <row r="1719" spans="1:4" x14ac:dyDescent="0.3">
      <c r="A1719" t="s">
        <v>6</v>
      </c>
      <c r="B1719" s="1">
        <f t="shared" si="170"/>
        <v>45098</v>
      </c>
      <c r="C1719">
        <v>2</v>
      </c>
      <c r="D1719" t="s">
        <v>12</v>
      </c>
    </row>
    <row r="1720" spans="1:4" x14ac:dyDescent="0.3">
      <c r="A1720" t="s">
        <v>7</v>
      </c>
      <c r="B1720" s="1">
        <f t="shared" si="170"/>
        <v>45098</v>
      </c>
      <c r="C1720">
        <v>1</v>
      </c>
      <c r="D1720" t="s">
        <v>13</v>
      </c>
    </row>
    <row r="1721" spans="1:4" x14ac:dyDescent="0.3">
      <c r="A1721" t="s">
        <v>8</v>
      </c>
      <c r="B1721" s="1">
        <f t="shared" si="170"/>
        <v>45098</v>
      </c>
      <c r="C1721">
        <v>7</v>
      </c>
      <c r="D1721" t="s">
        <v>13</v>
      </c>
    </row>
    <row r="1722" spans="1:4" x14ac:dyDescent="0.3">
      <c r="A1722" t="s">
        <v>1</v>
      </c>
      <c r="B1722" s="1">
        <f t="shared" si="170"/>
        <v>45098</v>
      </c>
      <c r="C1722">
        <v>5</v>
      </c>
      <c r="D1722" t="s">
        <v>12</v>
      </c>
    </row>
    <row r="1723" spans="1:4" x14ac:dyDescent="0.3">
      <c r="A1723" t="s">
        <v>2</v>
      </c>
      <c r="B1723" s="1">
        <f t="shared" si="170"/>
        <v>45098</v>
      </c>
      <c r="C1723">
        <v>4</v>
      </c>
      <c r="D1723" t="s">
        <v>12</v>
      </c>
    </row>
    <row r="1724" spans="1:4" x14ac:dyDescent="0.3">
      <c r="A1724" t="s">
        <v>3</v>
      </c>
      <c r="B1724" s="1">
        <f t="shared" si="170"/>
        <v>45098</v>
      </c>
      <c r="C1724">
        <v>1</v>
      </c>
      <c r="D1724" t="s">
        <v>12</v>
      </c>
    </row>
    <row r="1725" spans="1:4" x14ac:dyDescent="0.3">
      <c r="A1725" t="s">
        <v>4</v>
      </c>
      <c r="B1725" s="1">
        <f t="shared" si="170"/>
        <v>45098</v>
      </c>
      <c r="C1725">
        <v>1</v>
      </c>
      <c r="D1725" t="s">
        <v>12</v>
      </c>
    </row>
    <row r="1726" spans="1:4" x14ac:dyDescent="0.3">
      <c r="A1726" t="s">
        <v>5</v>
      </c>
      <c r="B1726" s="1">
        <f t="shared" si="170"/>
        <v>45098</v>
      </c>
      <c r="C1726">
        <v>2</v>
      </c>
      <c r="D1726" t="s">
        <v>12</v>
      </c>
    </row>
    <row r="1727" spans="1:4" x14ac:dyDescent="0.3">
      <c r="A1727" t="s">
        <v>6</v>
      </c>
      <c r="B1727" s="1">
        <f t="shared" si="170"/>
        <v>45098</v>
      </c>
      <c r="C1727">
        <v>6</v>
      </c>
      <c r="D1727" t="s">
        <v>12</v>
      </c>
    </row>
    <row r="1728" spans="1:4" x14ac:dyDescent="0.3">
      <c r="A1728" t="s">
        <v>7</v>
      </c>
      <c r="B1728" s="1">
        <f t="shared" ref="B1728:B1737" si="171">((43638+(2*365))+1)+730</f>
        <v>45099</v>
      </c>
      <c r="C1728">
        <v>9</v>
      </c>
      <c r="D1728" t="s">
        <v>11</v>
      </c>
    </row>
    <row r="1729" spans="1:4" x14ac:dyDescent="0.3">
      <c r="A1729" t="s">
        <v>8</v>
      </c>
      <c r="B1729" s="1">
        <f t="shared" si="171"/>
        <v>45099</v>
      </c>
      <c r="C1729">
        <v>1</v>
      </c>
      <c r="D1729" t="s">
        <v>11</v>
      </c>
    </row>
    <row r="1730" spans="1:4" x14ac:dyDescent="0.3">
      <c r="A1730" t="s">
        <v>1</v>
      </c>
      <c r="B1730" s="1">
        <f t="shared" si="171"/>
        <v>45099</v>
      </c>
      <c r="C1730">
        <v>11</v>
      </c>
      <c r="D1730" t="s">
        <v>14</v>
      </c>
    </row>
    <row r="1731" spans="1:4" x14ac:dyDescent="0.3">
      <c r="A1731" t="s">
        <v>2</v>
      </c>
      <c r="B1731" s="1">
        <f t="shared" si="171"/>
        <v>45099</v>
      </c>
      <c r="C1731">
        <v>2</v>
      </c>
      <c r="D1731" t="s">
        <v>11</v>
      </c>
    </row>
    <row r="1732" spans="1:4" x14ac:dyDescent="0.3">
      <c r="A1732" t="s">
        <v>3</v>
      </c>
      <c r="B1732" s="1">
        <f t="shared" si="171"/>
        <v>45099</v>
      </c>
      <c r="C1732">
        <v>7</v>
      </c>
      <c r="D1732" t="s">
        <v>14</v>
      </c>
    </row>
    <row r="1733" spans="1:4" x14ac:dyDescent="0.3">
      <c r="A1733" t="s">
        <v>4</v>
      </c>
      <c r="B1733" s="1">
        <f t="shared" si="171"/>
        <v>45099</v>
      </c>
      <c r="C1733">
        <v>2</v>
      </c>
      <c r="D1733" t="s">
        <v>14</v>
      </c>
    </row>
    <row r="1734" spans="1:4" x14ac:dyDescent="0.3">
      <c r="A1734" t="s">
        <v>5</v>
      </c>
      <c r="B1734" s="1">
        <f t="shared" si="171"/>
        <v>45099</v>
      </c>
      <c r="C1734">
        <v>1</v>
      </c>
      <c r="D1734" t="s">
        <v>12</v>
      </c>
    </row>
    <row r="1735" spans="1:4" x14ac:dyDescent="0.3">
      <c r="A1735" t="s">
        <v>6</v>
      </c>
      <c r="B1735" s="1">
        <f t="shared" si="171"/>
        <v>45099</v>
      </c>
      <c r="C1735">
        <v>7</v>
      </c>
      <c r="D1735" t="s">
        <v>11</v>
      </c>
    </row>
    <row r="1736" spans="1:4" x14ac:dyDescent="0.3">
      <c r="A1736" t="s">
        <v>7</v>
      </c>
      <c r="B1736" s="1">
        <f t="shared" si="171"/>
        <v>45099</v>
      </c>
      <c r="C1736">
        <v>2</v>
      </c>
      <c r="D1736" t="s">
        <v>11</v>
      </c>
    </row>
    <row r="1737" spans="1:4" x14ac:dyDescent="0.3">
      <c r="A1737" t="s">
        <v>8</v>
      </c>
      <c r="B1737" s="1">
        <f t="shared" si="171"/>
        <v>45099</v>
      </c>
      <c r="C1737">
        <v>5</v>
      </c>
      <c r="D1737" t="s">
        <v>13</v>
      </c>
    </row>
    <row r="1738" spans="1:4" x14ac:dyDescent="0.3">
      <c r="A1738" t="s">
        <v>1</v>
      </c>
      <c r="B1738" s="1">
        <f t="shared" ref="B1738:B1747" si="172">((43639+(2*365))+1)+730</f>
        <v>45100</v>
      </c>
      <c r="C1738">
        <v>8</v>
      </c>
      <c r="D1738" t="s">
        <v>11</v>
      </c>
    </row>
    <row r="1739" spans="1:4" x14ac:dyDescent="0.3">
      <c r="A1739" t="s">
        <v>2</v>
      </c>
      <c r="B1739" s="1">
        <f t="shared" si="172"/>
        <v>45100</v>
      </c>
      <c r="C1739">
        <v>5</v>
      </c>
      <c r="D1739" t="s">
        <v>12</v>
      </c>
    </row>
    <row r="1740" spans="1:4" x14ac:dyDescent="0.3">
      <c r="A1740" t="s">
        <v>3</v>
      </c>
      <c r="B1740" s="1">
        <f t="shared" si="172"/>
        <v>45100</v>
      </c>
      <c r="C1740">
        <v>5</v>
      </c>
      <c r="D1740" t="s">
        <v>12</v>
      </c>
    </row>
    <row r="1741" spans="1:4" x14ac:dyDescent="0.3">
      <c r="A1741" t="s">
        <v>4</v>
      </c>
      <c r="B1741" s="1">
        <f t="shared" si="172"/>
        <v>45100</v>
      </c>
      <c r="C1741">
        <v>6</v>
      </c>
      <c r="D1741" t="s">
        <v>12</v>
      </c>
    </row>
    <row r="1742" spans="1:4" x14ac:dyDescent="0.3">
      <c r="A1742" t="s">
        <v>5</v>
      </c>
      <c r="B1742" s="1">
        <f t="shared" si="172"/>
        <v>45100</v>
      </c>
      <c r="C1742">
        <v>3</v>
      </c>
      <c r="D1742" t="s">
        <v>13</v>
      </c>
    </row>
    <row r="1743" spans="1:4" x14ac:dyDescent="0.3">
      <c r="A1743" t="s">
        <v>6</v>
      </c>
      <c r="B1743" s="1">
        <f t="shared" si="172"/>
        <v>45100</v>
      </c>
      <c r="C1743">
        <v>3</v>
      </c>
      <c r="D1743" t="s">
        <v>12</v>
      </c>
    </row>
    <row r="1744" spans="1:4" x14ac:dyDescent="0.3">
      <c r="A1744" t="s">
        <v>7</v>
      </c>
      <c r="B1744" s="1">
        <f t="shared" si="172"/>
        <v>45100</v>
      </c>
      <c r="C1744">
        <v>7</v>
      </c>
      <c r="D1744" t="s">
        <v>13</v>
      </c>
    </row>
    <row r="1745" spans="1:4" x14ac:dyDescent="0.3">
      <c r="A1745" t="s">
        <v>8</v>
      </c>
      <c r="B1745" s="1">
        <f t="shared" si="172"/>
        <v>45100</v>
      </c>
      <c r="C1745">
        <v>3</v>
      </c>
      <c r="D1745" t="s">
        <v>12</v>
      </c>
    </row>
    <row r="1746" spans="1:4" x14ac:dyDescent="0.3">
      <c r="A1746" t="s">
        <v>1</v>
      </c>
      <c r="B1746" s="1">
        <f t="shared" si="172"/>
        <v>45100</v>
      </c>
      <c r="C1746">
        <v>4</v>
      </c>
      <c r="D1746" t="s">
        <v>12</v>
      </c>
    </row>
    <row r="1747" spans="1:4" x14ac:dyDescent="0.3">
      <c r="A1747" t="s">
        <v>2</v>
      </c>
      <c r="B1747" s="1">
        <f t="shared" si="172"/>
        <v>45100</v>
      </c>
      <c r="C1747">
        <v>3</v>
      </c>
      <c r="D1747" t="s">
        <v>12</v>
      </c>
    </row>
    <row r="1748" spans="1:4" x14ac:dyDescent="0.3">
      <c r="A1748" t="s">
        <v>3</v>
      </c>
      <c r="B1748" s="1">
        <f t="shared" ref="B1748:B1757" si="173">((43640+(2*365))+1)+730</f>
        <v>45101</v>
      </c>
      <c r="C1748">
        <v>0</v>
      </c>
      <c r="D1748" t="s">
        <v>12</v>
      </c>
    </row>
    <row r="1749" spans="1:4" x14ac:dyDescent="0.3">
      <c r="A1749" t="s">
        <v>4</v>
      </c>
      <c r="B1749" s="1">
        <f t="shared" si="173"/>
        <v>45101</v>
      </c>
      <c r="C1749">
        <v>6</v>
      </c>
      <c r="D1749" t="s">
        <v>12</v>
      </c>
    </row>
    <row r="1750" spans="1:4" x14ac:dyDescent="0.3">
      <c r="A1750" t="s">
        <v>5</v>
      </c>
      <c r="B1750" s="1">
        <f t="shared" si="173"/>
        <v>45101</v>
      </c>
      <c r="C1750">
        <v>3</v>
      </c>
      <c r="D1750" t="s">
        <v>14</v>
      </c>
    </row>
    <row r="1751" spans="1:4" x14ac:dyDescent="0.3">
      <c r="A1751" t="s">
        <v>6</v>
      </c>
      <c r="B1751" s="1">
        <f t="shared" si="173"/>
        <v>45101</v>
      </c>
      <c r="C1751">
        <v>5</v>
      </c>
      <c r="D1751" t="s">
        <v>11</v>
      </c>
    </row>
    <row r="1752" spans="1:4" x14ac:dyDescent="0.3">
      <c r="A1752" t="s">
        <v>7</v>
      </c>
      <c r="B1752" s="1">
        <f t="shared" si="173"/>
        <v>45101</v>
      </c>
      <c r="C1752">
        <v>9</v>
      </c>
      <c r="D1752" t="s">
        <v>14</v>
      </c>
    </row>
    <row r="1753" spans="1:4" x14ac:dyDescent="0.3">
      <c r="A1753" t="s">
        <v>8</v>
      </c>
      <c r="B1753" s="1">
        <f t="shared" si="173"/>
        <v>45101</v>
      </c>
      <c r="C1753">
        <v>7</v>
      </c>
      <c r="D1753" t="s">
        <v>11</v>
      </c>
    </row>
    <row r="1754" spans="1:4" x14ac:dyDescent="0.3">
      <c r="A1754" t="s">
        <v>1</v>
      </c>
      <c r="B1754" s="1">
        <f t="shared" si="173"/>
        <v>45101</v>
      </c>
      <c r="C1754">
        <v>5</v>
      </c>
      <c r="D1754" t="s">
        <v>11</v>
      </c>
    </row>
    <row r="1755" spans="1:4" x14ac:dyDescent="0.3">
      <c r="A1755" t="s">
        <v>2</v>
      </c>
      <c r="B1755" s="1">
        <f t="shared" si="173"/>
        <v>45101</v>
      </c>
      <c r="C1755">
        <v>4</v>
      </c>
      <c r="D1755" t="s">
        <v>12</v>
      </c>
    </row>
    <row r="1756" spans="1:4" x14ac:dyDescent="0.3">
      <c r="A1756" t="s">
        <v>3</v>
      </c>
      <c r="B1756" s="1">
        <f t="shared" si="173"/>
        <v>45101</v>
      </c>
      <c r="C1756">
        <v>7</v>
      </c>
      <c r="D1756" t="s">
        <v>13</v>
      </c>
    </row>
    <row r="1757" spans="1:4" x14ac:dyDescent="0.3">
      <c r="A1757" t="s">
        <v>4</v>
      </c>
      <c r="B1757" s="1">
        <f t="shared" si="173"/>
        <v>45101</v>
      </c>
      <c r="C1757">
        <v>3</v>
      </c>
      <c r="D1757" t="s">
        <v>12</v>
      </c>
    </row>
    <row r="1758" spans="1:4" x14ac:dyDescent="0.3">
      <c r="A1758" t="s">
        <v>5</v>
      </c>
      <c r="B1758" s="1">
        <f t="shared" ref="B1758:B1767" si="174">((43641+(2*365))+1)+730</f>
        <v>45102</v>
      </c>
      <c r="C1758">
        <v>5</v>
      </c>
      <c r="D1758" t="s">
        <v>11</v>
      </c>
    </row>
    <row r="1759" spans="1:4" x14ac:dyDescent="0.3">
      <c r="A1759" t="s">
        <v>6</v>
      </c>
      <c r="B1759" s="1">
        <f t="shared" si="174"/>
        <v>45102</v>
      </c>
      <c r="C1759">
        <v>1</v>
      </c>
      <c r="D1759" t="s">
        <v>11</v>
      </c>
    </row>
    <row r="1760" spans="1:4" x14ac:dyDescent="0.3">
      <c r="A1760" t="s">
        <v>7</v>
      </c>
      <c r="B1760" s="1">
        <f t="shared" si="174"/>
        <v>45102</v>
      </c>
      <c r="C1760">
        <v>6</v>
      </c>
      <c r="D1760" t="s">
        <v>11</v>
      </c>
    </row>
    <row r="1761" spans="1:4" x14ac:dyDescent="0.3">
      <c r="A1761" t="s">
        <v>8</v>
      </c>
      <c r="B1761" s="1">
        <f t="shared" si="174"/>
        <v>45102</v>
      </c>
      <c r="C1761">
        <v>4</v>
      </c>
      <c r="D1761" t="s">
        <v>12</v>
      </c>
    </row>
    <row r="1762" spans="1:4" x14ac:dyDescent="0.3">
      <c r="A1762" t="s">
        <v>1</v>
      </c>
      <c r="B1762" s="1">
        <f t="shared" si="174"/>
        <v>45102</v>
      </c>
      <c r="C1762">
        <v>7</v>
      </c>
      <c r="D1762" t="s">
        <v>11</v>
      </c>
    </row>
    <row r="1763" spans="1:4" x14ac:dyDescent="0.3">
      <c r="A1763" t="s">
        <v>2</v>
      </c>
      <c r="B1763" s="1">
        <f t="shared" si="174"/>
        <v>45102</v>
      </c>
      <c r="C1763">
        <v>3</v>
      </c>
      <c r="D1763" t="s">
        <v>12</v>
      </c>
    </row>
    <row r="1764" spans="1:4" x14ac:dyDescent="0.3">
      <c r="A1764" t="s">
        <v>3</v>
      </c>
      <c r="B1764" s="1">
        <f t="shared" si="174"/>
        <v>45102</v>
      </c>
      <c r="C1764">
        <v>6</v>
      </c>
      <c r="D1764" t="s">
        <v>12</v>
      </c>
    </row>
    <row r="1765" spans="1:4" x14ac:dyDescent="0.3">
      <c r="A1765" t="s">
        <v>4</v>
      </c>
      <c r="B1765" s="1">
        <f t="shared" si="174"/>
        <v>45102</v>
      </c>
      <c r="C1765">
        <v>1</v>
      </c>
      <c r="D1765" t="s">
        <v>13</v>
      </c>
    </row>
    <row r="1766" spans="1:4" x14ac:dyDescent="0.3">
      <c r="A1766" t="s">
        <v>5</v>
      </c>
      <c r="B1766" s="1">
        <f t="shared" si="174"/>
        <v>45102</v>
      </c>
      <c r="C1766">
        <v>9</v>
      </c>
      <c r="D1766" t="s">
        <v>11</v>
      </c>
    </row>
    <row r="1767" spans="1:4" x14ac:dyDescent="0.3">
      <c r="A1767" t="s">
        <v>6</v>
      </c>
      <c r="B1767" s="1">
        <f t="shared" si="174"/>
        <v>45102</v>
      </c>
      <c r="C1767">
        <v>4</v>
      </c>
      <c r="D1767" t="s">
        <v>12</v>
      </c>
    </row>
    <row r="1768" spans="1:4" x14ac:dyDescent="0.3">
      <c r="A1768" t="s">
        <v>7</v>
      </c>
      <c r="B1768" s="1">
        <f t="shared" ref="B1768:B1777" si="175">((43642+(2*365))+1)+730</f>
        <v>45103</v>
      </c>
      <c r="C1768">
        <v>5</v>
      </c>
      <c r="D1768" t="s">
        <v>12</v>
      </c>
    </row>
    <row r="1769" spans="1:4" x14ac:dyDescent="0.3">
      <c r="A1769" t="s">
        <v>8</v>
      </c>
      <c r="B1769" s="1">
        <f t="shared" si="175"/>
        <v>45103</v>
      </c>
      <c r="C1769">
        <v>6</v>
      </c>
      <c r="D1769" t="s">
        <v>12</v>
      </c>
    </row>
    <row r="1770" spans="1:4" x14ac:dyDescent="0.3">
      <c r="A1770" t="s">
        <v>1</v>
      </c>
      <c r="B1770" s="1">
        <f t="shared" si="175"/>
        <v>45103</v>
      </c>
      <c r="C1770">
        <v>9</v>
      </c>
      <c r="D1770" t="s">
        <v>12</v>
      </c>
    </row>
    <row r="1771" spans="1:4" x14ac:dyDescent="0.3">
      <c r="A1771" t="s">
        <v>2</v>
      </c>
      <c r="B1771" s="1">
        <f t="shared" si="175"/>
        <v>45103</v>
      </c>
      <c r="C1771">
        <v>5</v>
      </c>
      <c r="D1771" t="s">
        <v>12</v>
      </c>
    </row>
    <row r="1772" spans="1:4" x14ac:dyDescent="0.3">
      <c r="A1772" t="s">
        <v>3</v>
      </c>
      <c r="B1772" s="1">
        <f t="shared" si="175"/>
        <v>45103</v>
      </c>
      <c r="C1772">
        <v>6</v>
      </c>
      <c r="D1772" t="s">
        <v>12</v>
      </c>
    </row>
    <row r="1773" spans="1:4" x14ac:dyDescent="0.3">
      <c r="A1773" t="s">
        <v>4</v>
      </c>
      <c r="B1773" s="1">
        <f t="shared" si="175"/>
        <v>45103</v>
      </c>
      <c r="C1773">
        <v>1</v>
      </c>
      <c r="D1773" t="s">
        <v>11</v>
      </c>
    </row>
    <row r="1774" spans="1:4" x14ac:dyDescent="0.3">
      <c r="A1774" t="s">
        <v>5</v>
      </c>
      <c r="B1774" s="1">
        <f t="shared" si="175"/>
        <v>45103</v>
      </c>
      <c r="C1774">
        <v>1</v>
      </c>
      <c r="D1774" t="s">
        <v>12</v>
      </c>
    </row>
    <row r="1775" spans="1:4" x14ac:dyDescent="0.3">
      <c r="A1775" t="s">
        <v>6</v>
      </c>
      <c r="B1775" s="1">
        <f t="shared" si="175"/>
        <v>45103</v>
      </c>
      <c r="C1775">
        <v>10</v>
      </c>
      <c r="D1775" t="s">
        <v>11</v>
      </c>
    </row>
    <row r="1776" spans="1:4" x14ac:dyDescent="0.3">
      <c r="A1776" t="s">
        <v>7</v>
      </c>
      <c r="B1776" s="1">
        <f t="shared" si="175"/>
        <v>45103</v>
      </c>
      <c r="C1776">
        <v>8</v>
      </c>
      <c r="D1776" t="s">
        <v>12</v>
      </c>
    </row>
    <row r="1777" spans="1:4" x14ac:dyDescent="0.3">
      <c r="A1777" t="s">
        <v>8</v>
      </c>
      <c r="B1777" s="1">
        <f t="shared" si="175"/>
        <v>45103</v>
      </c>
      <c r="C1777">
        <v>4</v>
      </c>
      <c r="D1777" t="s">
        <v>12</v>
      </c>
    </row>
    <row r="1778" spans="1:4" x14ac:dyDescent="0.3">
      <c r="A1778" t="s">
        <v>1</v>
      </c>
      <c r="B1778" s="1">
        <f t="shared" ref="B1778:B1787" si="176">((43643+(2*365))+1)+730</f>
        <v>45104</v>
      </c>
      <c r="C1778">
        <v>3</v>
      </c>
      <c r="D1778" t="s">
        <v>11</v>
      </c>
    </row>
    <row r="1779" spans="1:4" x14ac:dyDescent="0.3">
      <c r="A1779" t="s">
        <v>2</v>
      </c>
      <c r="B1779" s="1">
        <f t="shared" si="176"/>
        <v>45104</v>
      </c>
      <c r="C1779">
        <v>7</v>
      </c>
      <c r="D1779" t="s">
        <v>14</v>
      </c>
    </row>
    <row r="1780" spans="1:4" x14ac:dyDescent="0.3">
      <c r="A1780" t="s">
        <v>3</v>
      </c>
      <c r="B1780" s="1">
        <f t="shared" si="176"/>
        <v>45104</v>
      </c>
      <c r="C1780">
        <v>5</v>
      </c>
      <c r="D1780" t="s">
        <v>13</v>
      </c>
    </row>
    <row r="1781" spans="1:4" x14ac:dyDescent="0.3">
      <c r="A1781" t="s">
        <v>4</v>
      </c>
      <c r="B1781" s="1">
        <f t="shared" si="176"/>
        <v>45104</v>
      </c>
      <c r="C1781">
        <v>3</v>
      </c>
      <c r="D1781" t="s">
        <v>14</v>
      </c>
    </row>
    <row r="1782" spans="1:4" x14ac:dyDescent="0.3">
      <c r="A1782" t="s">
        <v>5</v>
      </c>
      <c r="B1782" s="1">
        <f t="shared" si="176"/>
        <v>45104</v>
      </c>
      <c r="C1782">
        <v>10</v>
      </c>
      <c r="D1782" t="s">
        <v>12</v>
      </c>
    </row>
    <row r="1783" spans="1:4" x14ac:dyDescent="0.3">
      <c r="A1783" t="s">
        <v>6</v>
      </c>
      <c r="B1783" s="1">
        <f t="shared" si="176"/>
        <v>45104</v>
      </c>
      <c r="C1783">
        <v>10</v>
      </c>
      <c r="D1783" t="s">
        <v>13</v>
      </c>
    </row>
    <row r="1784" spans="1:4" x14ac:dyDescent="0.3">
      <c r="A1784" t="s">
        <v>7</v>
      </c>
      <c r="B1784" s="1">
        <f t="shared" si="176"/>
        <v>45104</v>
      </c>
      <c r="C1784">
        <v>2</v>
      </c>
      <c r="D1784" t="s">
        <v>12</v>
      </c>
    </row>
    <row r="1785" spans="1:4" x14ac:dyDescent="0.3">
      <c r="A1785" t="s">
        <v>8</v>
      </c>
      <c r="B1785" s="1">
        <f t="shared" si="176"/>
        <v>45104</v>
      </c>
      <c r="C1785">
        <v>4</v>
      </c>
      <c r="D1785" t="s">
        <v>11</v>
      </c>
    </row>
    <row r="1786" spans="1:4" x14ac:dyDescent="0.3">
      <c r="A1786" t="s">
        <v>1</v>
      </c>
      <c r="B1786" s="1">
        <f t="shared" si="176"/>
        <v>45104</v>
      </c>
      <c r="C1786">
        <v>6</v>
      </c>
      <c r="D1786" t="s">
        <v>13</v>
      </c>
    </row>
    <row r="1787" spans="1:4" x14ac:dyDescent="0.3">
      <c r="A1787" t="s">
        <v>2</v>
      </c>
      <c r="B1787" s="1">
        <f t="shared" si="176"/>
        <v>45104</v>
      </c>
      <c r="C1787">
        <v>10</v>
      </c>
      <c r="D1787" t="s">
        <v>12</v>
      </c>
    </row>
    <row r="1788" spans="1:4" x14ac:dyDescent="0.3">
      <c r="A1788" t="s">
        <v>3</v>
      </c>
      <c r="B1788" s="1">
        <f t="shared" ref="B1788:B1797" si="177">((43644+(2*365))+1)+730</f>
        <v>45105</v>
      </c>
      <c r="C1788">
        <v>7</v>
      </c>
      <c r="D1788" t="s">
        <v>12</v>
      </c>
    </row>
    <row r="1789" spans="1:4" x14ac:dyDescent="0.3">
      <c r="A1789" t="s">
        <v>4</v>
      </c>
      <c r="B1789" s="1">
        <f t="shared" si="177"/>
        <v>45105</v>
      </c>
      <c r="C1789">
        <v>1</v>
      </c>
      <c r="D1789" t="s">
        <v>12</v>
      </c>
    </row>
    <row r="1790" spans="1:4" x14ac:dyDescent="0.3">
      <c r="A1790" t="s">
        <v>5</v>
      </c>
      <c r="B1790" s="1">
        <f t="shared" si="177"/>
        <v>45105</v>
      </c>
      <c r="C1790">
        <v>2</v>
      </c>
      <c r="D1790" t="s">
        <v>12</v>
      </c>
    </row>
    <row r="1791" spans="1:4" x14ac:dyDescent="0.3">
      <c r="A1791" t="s">
        <v>6</v>
      </c>
      <c r="B1791" s="1">
        <f t="shared" si="177"/>
        <v>45105</v>
      </c>
      <c r="C1791">
        <v>3</v>
      </c>
      <c r="D1791" t="s">
        <v>13</v>
      </c>
    </row>
    <row r="1792" spans="1:4" x14ac:dyDescent="0.3">
      <c r="A1792" t="s">
        <v>7</v>
      </c>
      <c r="B1792" s="1">
        <f t="shared" si="177"/>
        <v>45105</v>
      </c>
      <c r="C1792">
        <v>10</v>
      </c>
      <c r="D1792" t="s">
        <v>11</v>
      </c>
    </row>
    <row r="1793" spans="1:4" x14ac:dyDescent="0.3">
      <c r="A1793" t="s">
        <v>8</v>
      </c>
      <c r="B1793" s="1">
        <f t="shared" si="177"/>
        <v>45105</v>
      </c>
      <c r="C1793">
        <v>1</v>
      </c>
      <c r="D1793" t="s">
        <v>11</v>
      </c>
    </row>
    <row r="1794" spans="1:4" x14ac:dyDescent="0.3">
      <c r="A1794" t="s">
        <v>1</v>
      </c>
      <c r="B1794" s="1">
        <f t="shared" si="177"/>
        <v>45105</v>
      </c>
      <c r="C1794">
        <v>8</v>
      </c>
      <c r="D1794" t="s">
        <v>12</v>
      </c>
    </row>
    <row r="1795" spans="1:4" x14ac:dyDescent="0.3">
      <c r="A1795" t="s">
        <v>2</v>
      </c>
      <c r="B1795" s="1">
        <f t="shared" si="177"/>
        <v>45105</v>
      </c>
      <c r="C1795">
        <v>6</v>
      </c>
      <c r="D1795" t="s">
        <v>12</v>
      </c>
    </row>
    <row r="1796" spans="1:4" x14ac:dyDescent="0.3">
      <c r="A1796" t="s">
        <v>3</v>
      </c>
      <c r="B1796" s="1">
        <f t="shared" si="177"/>
        <v>45105</v>
      </c>
      <c r="C1796">
        <v>3</v>
      </c>
      <c r="D1796" t="s">
        <v>13</v>
      </c>
    </row>
    <row r="1797" spans="1:4" x14ac:dyDescent="0.3">
      <c r="A1797" t="s">
        <v>4</v>
      </c>
      <c r="B1797" s="1">
        <f t="shared" si="177"/>
        <v>45105</v>
      </c>
      <c r="C1797">
        <v>8</v>
      </c>
      <c r="D1797" t="s">
        <v>12</v>
      </c>
    </row>
    <row r="1798" spans="1:4" x14ac:dyDescent="0.3">
      <c r="A1798" t="s">
        <v>5</v>
      </c>
      <c r="B1798" s="1">
        <f t="shared" ref="B1798:B1807" si="178">((43645+(2*365))+1)+730</f>
        <v>45106</v>
      </c>
      <c r="C1798">
        <v>2</v>
      </c>
      <c r="D1798" t="s">
        <v>14</v>
      </c>
    </row>
    <row r="1799" spans="1:4" x14ac:dyDescent="0.3">
      <c r="A1799" t="s">
        <v>6</v>
      </c>
      <c r="B1799" s="1">
        <f t="shared" si="178"/>
        <v>45106</v>
      </c>
      <c r="C1799">
        <v>4</v>
      </c>
      <c r="D1799" t="s">
        <v>12</v>
      </c>
    </row>
    <row r="1800" spans="1:4" x14ac:dyDescent="0.3">
      <c r="A1800" t="s">
        <v>7</v>
      </c>
      <c r="B1800" s="1">
        <f t="shared" si="178"/>
        <v>45106</v>
      </c>
      <c r="C1800">
        <v>4</v>
      </c>
      <c r="D1800" t="s">
        <v>13</v>
      </c>
    </row>
    <row r="1801" spans="1:4" x14ac:dyDescent="0.3">
      <c r="A1801" t="s">
        <v>8</v>
      </c>
      <c r="B1801" s="1">
        <f t="shared" si="178"/>
        <v>45106</v>
      </c>
      <c r="C1801">
        <v>9</v>
      </c>
      <c r="D1801" t="s">
        <v>13</v>
      </c>
    </row>
    <row r="1802" spans="1:4" x14ac:dyDescent="0.3">
      <c r="A1802" t="s">
        <v>1</v>
      </c>
      <c r="B1802" s="1">
        <f t="shared" si="178"/>
        <v>45106</v>
      </c>
      <c r="C1802">
        <v>10</v>
      </c>
      <c r="D1802" t="s">
        <v>12</v>
      </c>
    </row>
    <row r="1803" spans="1:4" x14ac:dyDescent="0.3">
      <c r="A1803" t="s">
        <v>2</v>
      </c>
      <c r="B1803" s="1">
        <f t="shared" si="178"/>
        <v>45106</v>
      </c>
      <c r="C1803">
        <v>6</v>
      </c>
      <c r="D1803" t="s">
        <v>13</v>
      </c>
    </row>
    <row r="1804" spans="1:4" x14ac:dyDescent="0.3">
      <c r="A1804" t="s">
        <v>3</v>
      </c>
      <c r="B1804" s="1">
        <f t="shared" si="178"/>
        <v>45106</v>
      </c>
      <c r="C1804">
        <v>1</v>
      </c>
      <c r="D1804" t="s">
        <v>12</v>
      </c>
    </row>
    <row r="1805" spans="1:4" x14ac:dyDescent="0.3">
      <c r="A1805" t="s">
        <v>4</v>
      </c>
      <c r="B1805" s="1">
        <f t="shared" si="178"/>
        <v>45106</v>
      </c>
      <c r="C1805">
        <v>10</v>
      </c>
      <c r="D1805" t="s">
        <v>13</v>
      </c>
    </row>
    <row r="1806" spans="1:4" x14ac:dyDescent="0.3">
      <c r="A1806" t="s">
        <v>5</v>
      </c>
      <c r="B1806" s="1">
        <f t="shared" si="178"/>
        <v>45106</v>
      </c>
      <c r="C1806">
        <v>1</v>
      </c>
      <c r="D1806" t="s">
        <v>11</v>
      </c>
    </row>
    <row r="1807" spans="1:4" x14ac:dyDescent="0.3">
      <c r="A1807" t="s">
        <v>6</v>
      </c>
      <c r="B1807" s="1">
        <f t="shared" si="178"/>
        <v>45106</v>
      </c>
      <c r="C1807">
        <v>2</v>
      </c>
      <c r="D1807" t="s">
        <v>12</v>
      </c>
    </row>
    <row r="1808" spans="1:4" x14ac:dyDescent="0.3">
      <c r="A1808" t="s">
        <v>7</v>
      </c>
      <c r="B1808" s="1">
        <f t="shared" ref="B1808:B1817" si="179">((43646+(2*365))+1)+730</f>
        <v>45107</v>
      </c>
      <c r="C1808">
        <v>2</v>
      </c>
      <c r="D1808" t="s">
        <v>13</v>
      </c>
    </row>
    <row r="1809" spans="1:4" x14ac:dyDescent="0.3">
      <c r="A1809" t="s">
        <v>8</v>
      </c>
      <c r="B1809" s="1">
        <f t="shared" si="179"/>
        <v>45107</v>
      </c>
      <c r="C1809">
        <v>9</v>
      </c>
      <c r="D1809" t="s">
        <v>14</v>
      </c>
    </row>
    <row r="1810" spans="1:4" x14ac:dyDescent="0.3">
      <c r="A1810" t="s">
        <v>1</v>
      </c>
      <c r="B1810" s="1">
        <f t="shared" si="179"/>
        <v>45107</v>
      </c>
      <c r="C1810">
        <v>8</v>
      </c>
      <c r="D1810" t="s">
        <v>12</v>
      </c>
    </row>
    <row r="1811" spans="1:4" x14ac:dyDescent="0.3">
      <c r="A1811" t="s">
        <v>2</v>
      </c>
      <c r="B1811" s="1">
        <f t="shared" si="179"/>
        <v>45107</v>
      </c>
      <c r="C1811">
        <v>8</v>
      </c>
      <c r="D1811" t="s">
        <v>12</v>
      </c>
    </row>
    <row r="1812" spans="1:4" x14ac:dyDescent="0.3">
      <c r="A1812" t="s">
        <v>3</v>
      </c>
      <c r="B1812" s="1">
        <f t="shared" si="179"/>
        <v>45107</v>
      </c>
      <c r="C1812">
        <v>9</v>
      </c>
      <c r="D1812" t="s">
        <v>12</v>
      </c>
    </row>
    <row r="1813" spans="1:4" x14ac:dyDescent="0.3">
      <c r="A1813" t="s">
        <v>4</v>
      </c>
      <c r="B1813" s="1">
        <f t="shared" si="179"/>
        <v>45107</v>
      </c>
      <c r="C1813">
        <v>10</v>
      </c>
      <c r="D1813" t="s">
        <v>14</v>
      </c>
    </row>
    <row r="1814" spans="1:4" x14ac:dyDescent="0.3">
      <c r="A1814" t="s">
        <v>5</v>
      </c>
      <c r="B1814" s="1">
        <f t="shared" si="179"/>
        <v>45107</v>
      </c>
      <c r="C1814">
        <v>10</v>
      </c>
      <c r="D1814" t="s">
        <v>13</v>
      </c>
    </row>
    <row r="1815" spans="1:4" x14ac:dyDescent="0.3">
      <c r="A1815" t="s">
        <v>6</v>
      </c>
      <c r="B1815" s="1">
        <f t="shared" si="179"/>
        <v>45107</v>
      </c>
      <c r="C1815">
        <v>3</v>
      </c>
      <c r="D1815" t="s">
        <v>13</v>
      </c>
    </row>
    <row r="1816" spans="1:4" x14ac:dyDescent="0.3">
      <c r="A1816" t="s">
        <v>7</v>
      </c>
      <c r="B1816" s="1">
        <f t="shared" si="179"/>
        <v>45107</v>
      </c>
      <c r="C1816">
        <v>3</v>
      </c>
      <c r="D1816" t="s">
        <v>13</v>
      </c>
    </row>
    <row r="1817" spans="1:4" x14ac:dyDescent="0.3">
      <c r="A1817" t="s">
        <v>8</v>
      </c>
      <c r="B1817" s="1">
        <f t="shared" si="179"/>
        <v>45107</v>
      </c>
      <c r="C1817">
        <v>10</v>
      </c>
      <c r="D1817" t="s">
        <v>13</v>
      </c>
    </row>
    <row r="1818" spans="1:4" x14ac:dyDescent="0.3">
      <c r="A1818" t="s">
        <v>1</v>
      </c>
      <c r="B1818" s="1">
        <f t="shared" ref="B1818:B1827" si="180">((43647+(2*365))+1)+730</f>
        <v>45108</v>
      </c>
      <c r="C1818">
        <v>10</v>
      </c>
      <c r="D1818" t="s">
        <v>14</v>
      </c>
    </row>
    <row r="1819" spans="1:4" x14ac:dyDescent="0.3">
      <c r="A1819" t="s">
        <v>2</v>
      </c>
      <c r="B1819" s="1">
        <f t="shared" si="180"/>
        <v>45108</v>
      </c>
      <c r="C1819">
        <v>3</v>
      </c>
      <c r="D1819" t="s">
        <v>12</v>
      </c>
    </row>
    <row r="1820" spans="1:4" x14ac:dyDescent="0.3">
      <c r="A1820" t="s">
        <v>3</v>
      </c>
      <c r="B1820" s="1">
        <f t="shared" si="180"/>
        <v>45108</v>
      </c>
      <c r="C1820">
        <v>3</v>
      </c>
      <c r="D1820" t="s">
        <v>12</v>
      </c>
    </row>
    <row r="1821" spans="1:4" x14ac:dyDescent="0.3">
      <c r="A1821" t="s">
        <v>4</v>
      </c>
      <c r="B1821" s="1">
        <f t="shared" si="180"/>
        <v>45108</v>
      </c>
      <c r="C1821">
        <v>8</v>
      </c>
      <c r="D1821" t="s">
        <v>14</v>
      </c>
    </row>
    <row r="1822" spans="1:4" x14ac:dyDescent="0.3">
      <c r="A1822" t="s">
        <v>5</v>
      </c>
      <c r="B1822" s="1">
        <f t="shared" si="180"/>
        <v>45108</v>
      </c>
      <c r="C1822">
        <v>6</v>
      </c>
      <c r="D1822" t="s">
        <v>12</v>
      </c>
    </row>
    <row r="1823" spans="1:4" x14ac:dyDescent="0.3">
      <c r="A1823" t="s">
        <v>6</v>
      </c>
      <c r="B1823" s="1">
        <f t="shared" si="180"/>
        <v>45108</v>
      </c>
      <c r="C1823">
        <v>6</v>
      </c>
      <c r="D1823" t="s">
        <v>11</v>
      </c>
    </row>
    <row r="1824" spans="1:4" x14ac:dyDescent="0.3">
      <c r="A1824" t="s">
        <v>7</v>
      </c>
      <c r="B1824" s="1">
        <f t="shared" si="180"/>
        <v>45108</v>
      </c>
      <c r="C1824">
        <v>7</v>
      </c>
      <c r="D1824" t="s">
        <v>13</v>
      </c>
    </row>
    <row r="1825" spans="1:4" x14ac:dyDescent="0.3">
      <c r="A1825" t="s">
        <v>8</v>
      </c>
      <c r="B1825" s="1">
        <f t="shared" si="180"/>
        <v>45108</v>
      </c>
      <c r="C1825">
        <v>5</v>
      </c>
      <c r="D1825" t="s">
        <v>13</v>
      </c>
    </row>
    <row r="1826" spans="1:4" x14ac:dyDescent="0.3">
      <c r="A1826" t="s">
        <v>1</v>
      </c>
      <c r="B1826" s="1">
        <f t="shared" si="180"/>
        <v>45108</v>
      </c>
      <c r="C1826">
        <v>8</v>
      </c>
      <c r="D1826" t="s">
        <v>12</v>
      </c>
    </row>
    <row r="1827" spans="1:4" x14ac:dyDescent="0.3">
      <c r="A1827" t="s">
        <v>2</v>
      </c>
      <c r="B1827" s="1">
        <f t="shared" si="180"/>
        <v>45108</v>
      </c>
      <c r="C1827">
        <v>1</v>
      </c>
      <c r="D1827" t="s">
        <v>11</v>
      </c>
    </row>
    <row r="1828" spans="1:4" x14ac:dyDescent="0.3">
      <c r="A1828" t="s">
        <v>3</v>
      </c>
      <c r="B1828" s="1">
        <f t="shared" ref="B1828:B1837" si="181">((43648+(2*365))+1)+730</f>
        <v>45109</v>
      </c>
      <c r="C1828">
        <v>4</v>
      </c>
      <c r="D1828" t="s">
        <v>14</v>
      </c>
    </row>
    <row r="1829" spans="1:4" x14ac:dyDescent="0.3">
      <c r="A1829" t="s">
        <v>4</v>
      </c>
      <c r="B1829" s="1">
        <f t="shared" si="181"/>
        <v>45109</v>
      </c>
      <c r="C1829">
        <v>4</v>
      </c>
      <c r="D1829" t="s">
        <v>11</v>
      </c>
    </row>
    <row r="1830" spans="1:4" x14ac:dyDescent="0.3">
      <c r="A1830" t="s">
        <v>5</v>
      </c>
      <c r="B1830" s="1">
        <f t="shared" si="181"/>
        <v>45109</v>
      </c>
      <c r="C1830">
        <v>4</v>
      </c>
      <c r="D1830" t="s">
        <v>12</v>
      </c>
    </row>
    <row r="1831" spans="1:4" x14ac:dyDescent="0.3">
      <c r="A1831" t="s">
        <v>6</v>
      </c>
      <c r="B1831" s="1">
        <f t="shared" si="181"/>
        <v>45109</v>
      </c>
      <c r="C1831">
        <v>10</v>
      </c>
      <c r="D1831" t="s">
        <v>12</v>
      </c>
    </row>
    <row r="1832" spans="1:4" x14ac:dyDescent="0.3">
      <c r="A1832" t="s">
        <v>7</v>
      </c>
      <c r="B1832" s="1">
        <f t="shared" si="181"/>
        <v>45109</v>
      </c>
      <c r="C1832">
        <v>3</v>
      </c>
      <c r="D1832" t="s">
        <v>12</v>
      </c>
    </row>
    <row r="1833" spans="1:4" x14ac:dyDescent="0.3">
      <c r="A1833" t="s">
        <v>8</v>
      </c>
      <c r="B1833" s="1">
        <f t="shared" si="181"/>
        <v>45109</v>
      </c>
      <c r="C1833">
        <v>1</v>
      </c>
      <c r="D1833" t="s">
        <v>12</v>
      </c>
    </row>
    <row r="1834" spans="1:4" x14ac:dyDescent="0.3">
      <c r="A1834" t="s">
        <v>1</v>
      </c>
      <c r="B1834" s="1">
        <f t="shared" si="181"/>
        <v>45109</v>
      </c>
      <c r="C1834">
        <v>4</v>
      </c>
      <c r="D1834" t="s">
        <v>11</v>
      </c>
    </row>
    <row r="1835" spans="1:4" x14ac:dyDescent="0.3">
      <c r="A1835" t="s">
        <v>2</v>
      </c>
      <c r="B1835" s="1">
        <f t="shared" si="181"/>
        <v>45109</v>
      </c>
      <c r="C1835">
        <v>8</v>
      </c>
      <c r="D1835" t="s">
        <v>12</v>
      </c>
    </row>
    <row r="1836" spans="1:4" x14ac:dyDescent="0.3">
      <c r="A1836" t="s">
        <v>3</v>
      </c>
      <c r="B1836" s="1">
        <f t="shared" si="181"/>
        <v>45109</v>
      </c>
      <c r="C1836">
        <v>5</v>
      </c>
      <c r="D1836" t="s">
        <v>11</v>
      </c>
    </row>
    <row r="1837" spans="1:4" x14ac:dyDescent="0.3">
      <c r="A1837" t="s">
        <v>4</v>
      </c>
      <c r="B1837" s="1">
        <f t="shared" si="181"/>
        <v>45109</v>
      </c>
      <c r="C1837">
        <v>4</v>
      </c>
      <c r="D1837" t="s">
        <v>12</v>
      </c>
    </row>
    <row r="1838" spans="1:4" x14ac:dyDescent="0.3">
      <c r="A1838" t="s">
        <v>5</v>
      </c>
      <c r="B1838" s="1">
        <f t="shared" ref="B1838:B1847" si="182">((43649+(2*365))+1)+730</f>
        <v>45110</v>
      </c>
      <c r="C1838">
        <v>2</v>
      </c>
      <c r="D1838" t="s">
        <v>14</v>
      </c>
    </row>
    <row r="1839" spans="1:4" x14ac:dyDescent="0.3">
      <c r="A1839" t="s">
        <v>6</v>
      </c>
      <c r="B1839" s="1">
        <f t="shared" si="182"/>
        <v>45110</v>
      </c>
      <c r="C1839">
        <v>7</v>
      </c>
      <c r="D1839" t="s">
        <v>12</v>
      </c>
    </row>
    <row r="1840" spans="1:4" x14ac:dyDescent="0.3">
      <c r="A1840" t="s">
        <v>7</v>
      </c>
      <c r="B1840" s="1">
        <f t="shared" si="182"/>
        <v>45110</v>
      </c>
      <c r="C1840">
        <v>4</v>
      </c>
      <c r="D1840" t="s">
        <v>11</v>
      </c>
    </row>
    <row r="1841" spans="1:4" x14ac:dyDescent="0.3">
      <c r="A1841" t="s">
        <v>8</v>
      </c>
      <c r="B1841" s="1">
        <f t="shared" si="182"/>
        <v>45110</v>
      </c>
      <c r="C1841">
        <v>2</v>
      </c>
      <c r="D1841" t="s">
        <v>12</v>
      </c>
    </row>
    <row r="1842" spans="1:4" x14ac:dyDescent="0.3">
      <c r="A1842" t="s">
        <v>1</v>
      </c>
      <c r="B1842" s="1">
        <f t="shared" si="182"/>
        <v>45110</v>
      </c>
      <c r="C1842">
        <v>11</v>
      </c>
      <c r="D1842" t="s">
        <v>13</v>
      </c>
    </row>
    <row r="1843" spans="1:4" x14ac:dyDescent="0.3">
      <c r="A1843" t="s">
        <v>2</v>
      </c>
      <c r="B1843" s="1">
        <f t="shared" si="182"/>
        <v>45110</v>
      </c>
      <c r="C1843">
        <v>5</v>
      </c>
      <c r="D1843" t="s">
        <v>11</v>
      </c>
    </row>
    <row r="1844" spans="1:4" x14ac:dyDescent="0.3">
      <c r="A1844" t="s">
        <v>3</v>
      </c>
      <c r="B1844" s="1">
        <f t="shared" si="182"/>
        <v>45110</v>
      </c>
      <c r="C1844">
        <v>2</v>
      </c>
      <c r="D1844" t="s">
        <v>12</v>
      </c>
    </row>
    <row r="1845" spans="1:4" x14ac:dyDescent="0.3">
      <c r="A1845" t="s">
        <v>4</v>
      </c>
      <c r="B1845" s="1">
        <f t="shared" si="182"/>
        <v>45110</v>
      </c>
      <c r="C1845">
        <v>5</v>
      </c>
      <c r="D1845" t="s">
        <v>12</v>
      </c>
    </row>
    <row r="1846" spans="1:4" x14ac:dyDescent="0.3">
      <c r="A1846" t="s">
        <v>5</v>
      </c>
      <c r="B1846" s="1">
        <f t="shared" si="182"/>
        <v>45110</v>
      </c>
      <c r="C1846">
        <v>4</v>
      </c>
      <c r="D1846" t="s">
        <v>12</v>
      </c>
    </row>
    <row r="1847" spans="1:4" x14ac:dyDescent="0.3">
      <c r="A1847" t="s">
        <v>6</v>
      </c>
      <c r="B1847" s="1">
        <f t="shared" si="182"/>
        <v>45110</v>
      </c>
      <c r="C1847">
        <v>6</v>
      </c>
      <c r="D1847" t="s">
        <v>11</v>
      </c>
    </row>
    <row r="1848" spans="1:4" x14ac:dyDescent="0.3">
      <c r="A1848" t="s">
        <v>7</v>
      </c>
      <c r="B1848" s="1">
        <f t="shared" ref="B1848:B1857" si="183">((43650+(2*365))+1)+730</f>
        <v>45111</v>
      </c>
      <c r="C1848">
        <v>9</v>
      </c>
      <c r="D1848" t="s">
        <v>13</v>
      </c>
    </row>
    <row r="1849" spans="1:4" x14ac:dyDescent="0.3">
      <c r="A1849" t="s">
        <v>8</v>
      </c>
      <c r="B1849" s="1">
        <f t="shared" si="183"/>
        <v>45111</v>
      </c>
      <c r="C1849">
        <v>2</v>
      </c>
      <c r="D1849" t="s">
        <v>12</v>
      </c>
    </row>
    <row r="1850" spans="1:4" x14ac:dyDescent="0.3">
      <c r="A1850" t="s">
        <v>1</v>
      </c>
      <c r="B1850" s="1">
        <f t="shared" si="183"/>
        <v>45111</v>
      </c>
      <c r="C1850">
        <v>11</v>
      </c>
      <c r="D1850" t="s">
        <v>12</v>
      </c>
    </row>
    <row r="1851" spans="1:4" x14ac:dyDescent="0.3">
      <c r="A1851" t="s">
        <v>2</v>
      </c>
      <c r="B1851" s="1">
        <f t="shared" si="183"/>
        <v>45111</v>
      </c>
      <c r="C1851">
        <v>6</v>
      </c>
      <c r="D1851" t="s">
        <v>12</v>
      </c>
    </row>
    <row r="1852" spans="1:4" x14ac:dyDescent="0.3">
      <c r="A1852" t="s">
        <v>3</v>
      </c>
      <c r="B1852" s="1">
        <f t="shared" si="183"/>
        <v>45111</v>
      </c>
      <c r="C1852">
        <v>7</v>
      </c>
      <c r="D1852" t="s">
        <v>11</v>
      </c>
    </row>
    <row r="1853" spans="1:4" x14ac:dyDescent="0.3">
      <c r="A1853" t="s">
        <v>4</v>
      </c>
      <c r="B1853" s="1">
        <f t="shared" si="183"/>
        <v>45111</v>
      </c>
      <c r="C1853">
        <v>2</v>
      </c>
      <c r="D1853" t="s">
        <v>13</v>
      </c>
    </row>
    <row r="1854" spans="1:4" x14ac:dyDescent="0.3">
      <c r="A1854" t="s">
        <v>5</v>
      </c>
      <c r="B1854" s="1">
        <f t="shared" si="183"/>
        <v>45111</v>
      </c>
      <c r="C1854">
        <v>7</v>
      </c>
      <c r="D1854" t="s">
        <v>12</v>
      </c>
    </row>
    <row r="1855" spans="1:4" x14ac:dyDescent="0.3">
      <c r="A1855" t="s">
        <v>6</v>
      </c>
      <c r="B1855" s="1">
        <f t="shared" si="183"/>
        <v>45111</v>
      </c>
      <c r="C1855">
        <v>4</v>
      </c>
      <c r="D1855" t="s">
        <v>11</v>
      </c>
    </row>
    <row r="1856" spans="1:4" x14ac:dyDescent="0.3">
      <c r="A1856" t="s">
        <v>7</v>
      </c>
      <c r="B1856" s="1">
        <f t="shared" si="183"/>
        <v>45111</v>
      </c>
      <c r="C1856">
        <v>2</v>
      </c>
      <c r="D1856" t="s">
        <v>12</v>
      </c>
    </row>
    <row r="1857" spans="1:4" x14ac:dyDescent="0.3">
      <c r="A1857" t="s">
        <v>8</v>
      </c>
      <c r="B1857" s="1">
        <f t="shared" si="183"/>
        <v>45111</v>
      </c>
      <c r="C1857">
        <v>6</v>
      </c>
      <c r="D1857" t="s">
        <v>12</v>
      </c>
    </row>
    <row r="1858" spans="1:4" x14ac:dyDescent="0.3">
      <c r="A1858" t="s">
        <v>1</v>
      </c>
      <c r="B1858" s="1">
        <f t="shared" ref="B1858:B1867" si="184">((43651+(2*365))+1)+730</f>
        <v>45112</v>
      </c>
      <c r="C1858">
        <v>11</v>
      </c>
      <c r="D1858" t="s">
        <v>12</v>
      </c>
    </row>
    <row r="1859" spans="1:4" x14ac:dyDescent="0.3">
      <c r="A1859" t="s">
        <v>2</v>
      </c>
      <c r="B1859" s="1">
        <f t="shared" si="184"/>
        <v>45112</v>
      </c>
      <c r="C1859">
        <v>9</v>
      </c>
      <c r="D1859" t="s">
        <v>12</v>
      </c>
    </row>
    <row r="1860" spans="1:4" x14ac:dyDescent="0.3">
      <c r="A1860" t="s">
        <v>3</v>
      </c>
      <c r="B1860" s="1">
        <f t="shared" si="184"/>
        <v>45112</v>
      </c>
      <c r="C1860">
        <v>1</v>
      </c>
      <c r="D1860" t="s">
        <v>12</v>
      </c>
    </row>
    <row r="1861" spans="1:4" x14ac:dyDescent="0.3">
      <c r="A1861" t="s">
        <v>4</v>
      </c>
      <c r="B1861" s="1">
        <f t="shared" si="184"/>
        <v>45112</v>
      </c>
      <c r="C1861">
        <v>2</v>
      </c>
      <c r="D1861" t="s">
        <v>13</v>
      </c>
    </row>
    <row r="1862" spans="1:4" x14ac:dyDescent="0.3">
      <c r="A1862" t="s">
        <v>5</v>
      </c>
      <c r="B1862" s="1">
        <f t="shared" si="184"/>
        <v>45112</v>
      </c>
      <c r="C1862">
        <v>6</v>
      </c>
      <c r="D1862" t="s">
        <v>13</v>
      </c>
    </row>
    <row r="1863" spans="1:4" x14ac:dyDescent="0.3">
      <c r="A1863" t="s">
        <v>6</v>
      </c>
      <c r="B1863" s="1">
        <f t="shared" si="184"/>
        <v>45112</v>
      </c>
      <c r="C1863">
        <v>1</v>
      </c>
      <c r="D1863" t="s">
        <v>13</v>
      </c>
    </row>
    <row r="1864" spans="1:4" x14ac:dyDescent="0.3">
      <c r="A1864" t="s">
        <v>7</v>
      </c>
      <c r="B1864" s="1">
        <f t="shared" si="184"/>
        <v>45112</v>
      </c>
      <c r="C1864">
        <v>6</v>
      </c>
      <c r="D1864" t="s">
        <v>13</v>
      </c>
    </row>
    <row r="1865" spans="1:4" x14ac:dyDescent="0.3">
      <c r="A1865" t="s">
        <v>8</v>
      </c>
      <c r="B1865" s="1">
        <f t="shared" si="184"/>
        <v>45112</v>
      </c>
      <c r="C1865">
        <v>10</v>
      </c>
      <c r="D1865" t="s">
        <v>14</v>
      </c>
    </row>
    <row r="1866" spans="1:4" x14ac:dyDescent="0.3">
      <c r="A1866" t="s">
        <v>1</v>
      </c>
      <c r="B1866" s="1">
        <f t="shared" si="184"/>
        <v>45112</v>
      </c>
      <c r="C1866">
        <v>4</v>
      </c>
      <c r="D1866" t="s">
        <v>12</v>
      </c>
    </row>
    <row r="1867" spans="1:4" x14ac:dyDescent="0.3">
      <c r="A1867" t="s">
        <v>2</v>
      </c>
      <c r="B1867" s="1">
        <f t="shared" si="184"/>
        <v>45112</v>
      </c>
      <c r="C1867">
        <v>7</v>
      </c>
      <c r="D1867" t="s">
        <v>14</v>
      </c>
    </row>
    <row r="1868" spans="1:4" x14ac:dyDescent="0.3">
      <c r="A1868" t="s">
        <v>3</v>
      </c>
      <c r="B1868" s="1">
        <f t="shared" ref="B1868:B1877" si="185">((43652+(2*365))+1)+730</f>
        <v>45113</v>
      </c>
      <c r="C1868">
        <v>2</v>
      </c>
      <c r="D1868" t="s">
        <v>12</v>
      </c>
    </row>
    <row r="1869" spans="1:4" x14ac:dyDescent="0.3">
      <c r="A1869" t="s">
        <v>4</v>
      </c>
      <c r="B1869" s="1">
        <f t="shared" si="185"/>
        <v>45113</v>
      </c>
      <c r="C1869">
        <v>3</v>
      </c>
      <c r="D1869" t="s">
        <v>12</v>
      </c>
    </row>
    <row r="1870" spans="1:4" x14ac:dyDescent="0.3">
      <c r="A1870" t="s">
        <v>5</v>
      </c>
      <c r="B1870" s="1">
        <f t="shared" si="185"/>
        <v>45113</v>
      </c>
      <c r="C1870">
        <v>1</v>
      </c>
      <c r="D1870" t="s">
        <v>11</v>
      </c>
    </row>
    <row r="1871" spans="1:4" x14ac:dyDescent="0.3">
      <c r="A1871" t="s">
        <v>6</v>
      </c>
      <c r="B1871" s="1">
        <f t="shared" si="185"/>
        <v>45113</v>
      </c>
      <c r="C1871">
        <v>4</v>
      </c>
      <c r="D1871" t="s">
        <v>14</v>
      </c>
    </row>
    <row r="1872" spans="1:4" x14ac:dyDescent="0.3">
      <c r="A1872" t="s">
        <v>7</v>
      </c>
      <c r="B1872" s="1">
        <f t="shared" si="185"/>
        <v>45113</v>
      </c>
      <c r="C1872">
        <v>4</v>
      </c>
      <c r="D1872" t="s">
        <v>12</v>
      </c>
    </row>
    <row r="1873" spans="1:4" x14ac:dyDescent="0.3">
      <c r="A1873" t="s">
        <v>8</v>
      </c>
      <c r="B1873" s="1">
        <f t="shared" si="185"/>
        <v>45113</v>
      </c>
      <c r="C1873">
        <v>10</v>
      </c>
      <c r="D1873" t="s">
        <v>12</v>
      </c>
    </row>
    <row r="1874" spans="1:4" x14ac:dyDescent="0.3">
      <c r="A1874" t="s">
        <v>1</v>
      </c>
      <c r="B1874" s="1">
        <f t="shared" si="185"/>
        <v>45113</v>
      </c>
      <c r="C1874">
        <v>8</v>
      </c>
      <c r="D1874" t="s">
        <v>14</v>
      </c>
    </row>
    <row r="1875" spans="1:4" x14ac:dyDescent="0.3">
      <c r="A1875" t="s">
        <v>2</v>
      </c>
      <c r="B1875" s="1">
        <f t="shared" si="185"/>
        <v>45113</v>
      </c>
      <c r="C1875">
        <v>7</v>
      </c>
      <c r="D1875" t="s">
        <v>13</v>
      </c>
    </row>
    <row r="1876" spans="1:4" x14ac:dyDescent="0.3">
      <c r="A1876" t="s">
        <v>3</v>
      </c>
      <c r="B1876" s="1">
        <f t="shared" si="185"/>
        <v>45113</v>
      </c>
      <c r="C1876">
        <v>6</v>
      </c>
      <c r="D1876" t="s">
        <v>12</v>
      </c>
    </row>
    <row r="1877" spans="1:4" x14ac:dyDescent="0.3">
      <c r="A1877" t="s">
        <v>4</v>
      </c>
      <c r="B1877" s="1">
        <f t="shared" si="185"/>
        <v>45113</v>
      </c>
      <c r="C1877">
        <v>10</v>
      </c>
      <c r="D1877" t="s">
        <v>12</v>
      </c>
    </row>
    <row r="1878" spans="1:4" x14ac:dyDescent="0.3">
      <c r="A1878" t="s">
        <v>5</v>
      </c>
      <c r="B1878" s="1">
        <f t="shared" ref="B1878:B1887" si="186">((43653+(2*365))+1)+730</f>
        <v>45114</v>
      </c>
      <c r="C1878">
        <v>1</v>
      </c>
      <c r="D1878" t="s">
        <v>11</v>
      </c>
    </row>
    <row r="1879" spans="1:4" x14ac:dyDescent="0.3">
      <c r="A1879" t="s">
        <v>6</v>
      </c>
      <c r="B1879" s="1">
        <f t="shared" si="186"/>
        <v>45114</v>
      </c>
      <c r="C1879">
        <v>1</v>
      </c>
      <c r="D1879" t="s">
        <v>13</v>
      </c>
    </row>
    <row r="1880" spans="1:4" x14ac:dyDescent="0.3">
      <c r="A1880" t="s">
        <v>7</v>
      </c>
      <c r="B1880" s="1">
        <f t="shared" si="186"/>
        <v>45114</v>
      </c>
      <c r="C1880">
        <v>10</v>
      </c>
      <c r="D1880" t="s">
        <v>12</v>
      </c>
    </row>
    <row r="1881" spans="1:4" x14ac:dyDescent="0.3">
      <c r="A1881" t="s">
        <v>8</v>
      </c>
      <c r="B1881" s="1">
        <f t="shared" si="186"/>
        <v>45114</v>
      </c>
      <c r="C1881">
        <v>9</v>
      </c>
      <c r="D1881" t="s">
        <v>12</v>
      </c>
    </row>
    <row r="1882" spans="1:4" x14ac:dyDescent="0.3">
      <c r="A1882" t="s">
        <v>1</v>
      </c>
      <c r="B1882" s="1">
        <f t="shared" si="186"/>
        <v>45114</v>
      </c>
      <c r="C1882">
        <v>5</v>
      </c>
      <c r="D1882" t="s">
        <v>12</v>
      </c>
    </row>
    <row r="1883" spans="1:4" x14ac:dyDescent="0.3">
      <c r="A1883" t="s">
        <v>2</v>
      </c>
      <c r="B1883" s="1">
        <f t="shared" si="186"/>
        <v>45114</v>
      </c>
      <c r="C1883">
        <v>8</v>
      </c>
      <c r="D1883" t="s">
        <v>12</v>
      </c>
    </row>
    <row r="1884" spans="1:4" x14ac:dyDescent="0.3">
      <c r="A1884" t="s">
        <v>3</v>
      </c>
      <c r="B1884" s="1">
        <f t="shared" si="186"/>
        <v>45114</v>
      </c>
      <c r="C1884">
        <v>5</v>
      </c>
      <c r="D1884" t="s">
        <v>12</v>
      </c>
    </row>
    <row r="1885" spans="1:4" x14ac:dyDescent="0.3">
      <c r="A1885" t="s">
        <v>4</v>
      </c>
      <c r="B1885" s="1">
        <f t="shared" si="186"/>
        <v>45114</v>
      </c>
      <c r="C1885">
        <v>8</v>
      </c>
      <c r="D1885" t="s">
        <v>13</v>
      </c>
    </row>
    <row r="1886" spans="1:4" x14ac:dyDescent="0.3">
      <c r="A1886" t="s">
        <v>5</v>
      </c>
      <c r="B1886" s="1">
        <f t="shared" si="186"/>
        <v>45114</v>
      </c>
      <c r="C1886">
        <v>3</v>
      </c>
      <c r="D1886" t="s">
        <v>12</v>
      </c>
    </row>
    <row r="1887" spans="1:4" x14ac:dyDescent="0.3">
      <c r="A1887" t="s">
        <v>6</v>
      </c>
      <c r="B1887" s="1">
        <f t="shared" si="186"/>
        <v>45114</v>
      </c>
      <c r="C1887">
        <v>10</v>
      </c>
      <c r="D1887" t="s">
        <v>12</v>
      </c>
    </row>
    <row r="1888" spans="1:4" x14ac:dyDescent="0.3">
      <c r="A1888" t="s">
        <v>7</v>
      </c>
      <c r="B1888" s="1">
        <f t="shared" ref="B1888:B1897" si="187">((43654+(2*365))+1)+730</f>
        <v>45115</v>
      </c>
      <c r="C1888">
        <v>2</v>
      </c>
      <c r="D1888" t="s">
        <v>12</v>
      </c>
    </row>
    <row r="1889" spans="1:4" x14ac:dyDescent="0.3">
      <c r="A1889" t="s">
        <v>8</v>
      </c>
      <c r="B1889" s="1">
        <f t="shared" si="187"/>
        <v>45115</v>
      </c>
      <c r="C1889">
        <v>5</v>
      </c>
      <c r="D1889" t="s">
        <v>12</v>
      </c>
    </row>
    <row r="1890" spans="1:4" x14ac:dyDescent="0.3">
      <c r="A1890" t="s">
        <v>1</v>
      </c>
      <c r="B1890" s="1">
        <f t="shared" si="187"/>
        <v>45115</v>
      </c>
      <c r="C1890">
        <v>5</v>
      </c>
      <c r="D1890" t="s">
        <v>12</v>
      </c>
    </row>
    <row r="1891" spans="1:4" x14ac:dyDescent="0.3">
      <c r="A1891" t="s">
        <v>2</v>
      </c>
      <c r="B1891" s="1">
        <f t="shared" si="187"/>
        <v>45115</v>
      </c>
      <c r="C1891">
        <v>1</v>
      </c>
      <c r="D1891" t="s">
        <v>11</v>
      </c>
    </row>
    <row r="1892" spans="1:4" x14ac:dyDescent="0.3">
      <c r="A1892" t="s">
        <v>3</v>
      </c>
      <c r="B1892" s="1">
        <f t="shared" si="187"/>
        <v>45115</v>
      </c>
      <c r="C1892">
        <v>5</v>
      </c>
      <c r="D1892" t="s">
        <v>12</v>
      </c>
    </row>
    <row r="1893" spans="1:4" x14ac:dyDescent="0.3">
      <c r="A1893" t="s">
        <v>4</v>
      </c>
      <c r="B1893" s="1">
        <f t="shared" si="187"/>
        <v>45115</v>
      </c>
      <c r="C1893">
        <v>10</v>
      </c>
      <c r="D1893" t="s">
        <v>12</v>
      </c>
    </row>
    <row r="1894" spans="1:4" x14ac:dyDescent="0.3">
      <c r="A1894" t="s">
        <v>5</v>
      </c>
      <c r="B1894" s="1">
        <f t="shared" si="187"/>
        <v>45115</v>
      </c>
      <c r="C1894">
        <v>7</v>
      </c>
      <c r="D1894" t="s">
        <v>12</v>
      </c>
    </row>
    <row r="1895" spans="1:4" x14ac:dyDescent="0.3">
      <c r="A1895" t="s">
        <v>6</v>
      </c>
      <c r="B1895" s="1">
        <f t="shared" si="187"/>
        <v>45115</v>
      </c>
      <c r="C1895">
        <v>6</v>
      </c>
      <c r="D1895" t="s">
        <v>13</v>
      </c>
    </row>
    <row r="1896" spans="1:4" x14ac:dyDescent="0.3">
      <c r="A1896" t="s">
        <v>7</v>
      </c>
      <c r="B1896" s="1">
        <f t="shared" si="187"/>
        <v>45115</v>
      </c>
      <c r="C1896">
        <v>9</v>
      </c>
      <c r="D1896" t="s">
        <v>11</v>
      </c>
    </row>
    <row r="1897" spans="1:4" x14ac:dyDescent="0.3">
      <c r="A1897" t="s">
        <v>8</v>
      </c>
      <c r="B1897" s="1">
        <f t="shared" si="187"/>
        <v>45115</v>
      </c>
      <c r="C1897">
        <v>5</v>
      </c>
      <c r="D1897" t="s">
        <v>12</v>
      </c>
    </row>
    <row r="1898" spans="1:4" x14ac:dyDescent="0.3">
      <c r="A1898" t="s">
        <v>1</v>
      </c>
      <c r="B1898" s="1">
        <f t="shared" ref="B1898:B1907" si="188">((43655+(2*365))+1)+730</f>
        <v>45116</v>
      </c>
      <c r="C1898">
        <v>4</v>
      </c>
      <c r="D1898" t="s">
        <v>12</v>
      </c>
    </row>
    <row r="1899" spans="1:4" x14ac:dyDescent="0.3">
      <c r="A1899" t="s">
        <v>2</v>
      </c>
      <c r="B1899" s="1">
        <f t="shared" si="188"/>
        <v>45116</v>
      </c>
      <c r="C1899">
        <v>6</v>
      </c>
      <c r="D1899" t="s">
        <v>12</v>
      </c>
    </row>
    <row r="1900" spans="1:4" x14ac:dyDescent="0.3">
      <c r="A1900" t="s">
        <v>3</v>
      </c>
      <c r="B1900" s="1">
        <f t="shared" si="188"/>
        <v>45116</v>
      </c>
      <c r="C1900">
        <v>5</v>
      </c>
      <c r="D1900" t="s">
        <v>14</v>
      </c>
    </row>
    <row r="1901" spans="1:4" x14ac:dyDescent="0.3">
      <c r="A1901" t="s">
        <v>4</v>
      </c>
      <c r="B1901" s="1">
        <f t="shared" si="188"/>
        <v>45116</v>
      </c>
      <c r="C1901">
        <v>4</v>
      </c>
      <c r="D1901" t="s">
        <v>12</v>
      </c>
    </row>
    <row r="1902" spans="1:4" x14ac:dyDescent="0.3">
      <c r="A1902" t="s">
        <v>5</v>
      </c>
      <c r="B1902" s="1">
        <f t="shared" si="188"/>
        <v>45116</v>
      </c>
      <c r="C1902">
        <v>5</v>
      </c>
      <c r="D1902" t="s">
        <v>13</v>
      </c>
    </row>
    <row r="1903" spans="1:4" x14ac:dyDescent="0.3">
      <c r="A1903" t="s">
        <v>6</v>
      </c>
      <c r="B1903" s="1">
        <f t="shared" si="188"/>
        <v>45116</v>
      </c>
      <c r="C1903">
        <v>1</v>
      </c>
      <c r="D1903" t="s">
        <v>12</v>
      </c>
    </row>
    <row r="1904" spans="1:4" x14ac:dyDescent="0.3">
      <c r="A1904" t="s">
        <v>7</v>
      </c>
      <c r="B1904" s="1">
        <f t="shared" si="188"/>
        <v>45116</v>
      </c>
      <c r="C1904">
        <v>1</v>
      </c>
      <c r="D1904" t="s">
        <v>13</v>
      </c>
    </row>
    <row r="1905" spans="1:4" x14ac:dyDescent="0.3">
      <c r="A1905" t="s">
        <v>8</v>
      </c>
      <c r="B1905" s="1">
        <f t="shared" si="188"/>
        <v>45116</v>
      </c>
      <c r="C1905">
        <v>4</v>
      </c>
      <c r="D1905" t="s">
        <v>12</v>
      </c>
    </row>
    <row r="1906" spans="1:4" x14ac:dyDescent="0.3">
      <c r="A1906" t="s">
        <v>1</v>
      </c>
      <c r="B1906" s="1">
        <f t="shared" si="188"/>
        <v>45116</v>
      </c>
      <c r="C1906">
        <v>9</v>
      </c>
      <c r="D1906" t="s">
        <v>11</v>
      </c>
    </row>
    <row r="1907" spans="1:4" x14ac:dyDescent="0.3">
      <c r="A1907" t="s">
        <v>2</v>
      </c>
      <c r="B1907" s="1">
        <f t="shared" si="188"/>
        <v>45116</v>
      </c>
      <c r="C1907">
        <v>4</v>
      </c>
      <c r="D1907" t="s">
        <v>13</v>
      </c>
    </row>
    <row r="1908" spans="1:4" x14ac:dyDescent="0.3">
      <c r="A1908" t="s">
        <v>3</v>
      </c>
      <c r="B1908" s="1">
        <f t="shared" ref="B1908:B1917" si="189">((43656+(2*365))+1)+730</f>
        <v>45117</v>
      </c>
      <c r="C1908">
        <v>6</v>
      </c>
      <c r="D1908" t="s">
        <v>12</v>
      </c>
    </row>
    <row r="1909" spans="1:4" x14ac:dyDescent="0.3">
      <c r="A1909" t="s">
        <v>4</v>
      </c>
      <c r="B1909" s="1">
        <f t="shared" si="189"/>
        <v>45117</v>
      </c>
      <c r="C1909">
        <v>4</v>
      </c>
      <c r="D1909" t="s">
        <v>12</v>
      </c>
    </row>
    <row r="1910" spans="1:4" x14ac:dyDescent="0.3">
      <c r="A1910" t="s">
        <v>5</v>
      </c>
      <c r="B1910" s="1">
        <f t="shared" si="189"/>
        <v>45117</v>
      </c>
      <c r="C1910">
        <v>9</v>
      </c>
      <c r="D1910" t="s">
        <v>13</v>
      </c>
    </row>
    <row r="1911" spans="1:4" x14ac:dyDescent="0.3">
      <c r="A1911" t="s">
        <v>6</v>
      </c>
      <c r="B1911" s="1">
        <f t="shared" si="189"/>
        <v>45117</v>
      </c>
      <c r="C1911">
        <v>8</v>
      </c>
      <c r="D1911" t="s">
        <v>12</v>
      </c>
    </row>
    <row r="1912" spans="1:4" x14ac:dyDescent="0.3">
      <c r="A1912" t="s">
        <v>7</v>
      </c>
      <c r="B1912" s="1">
        <f t="shared" si="189"/>
        <v>45117</v>
      </c>
      <c r="C1912">
        <v>2</v>
      </c>
      <c r="D1912" t="s">
        <v>13</v>
      </c>
    </row>
    <row r="1913" spans="1:4" x14ac:dyDescent="0.3">
      <c r="A1913" t="s">
        <v>8</v>
      </c>
      <c r="B1913" s="1">
        <f t="shared" si="189"/>
        <v>45117</v>
      </c>
      <c r="C1913">
        <v>4</v>
      </c>
      <c r="D1913" t="s">
        <v>12</v>
      </c>
    </row>
    <row r="1914" spans="1:4" x14ac:dyDescent="0.3">
      <c r="A1914" t="s">
        <v>1</v>
      </c>
      <c r="B1914" s="1">
        <f t="shared" si="189"/>
        <v>45117</v>
      </c>
      <c r="C1914">
        <v>4</v>
      </c>
      <c r="D1914" t="s">
        <v>11</v>
      </c>
    </row>
    <row r="1915" spans="1:4" x14ac:dyDescent="0.3">
      <c r="A1915" t="s">
        <v>2</v>
      </c>
      <c r="B1915" s="1">
        <f t="shared" si="189"/>
        <v>45117</v>
      </c>
      <c r="C1915">
        <v>3</v>
      </c>
      <c r="D1915" t="s">
        <v>12</v>
      </c>
    </row>
    <row r="1916" spans="1:4" x14ac:dyDescent="0.3">
      <c r="A1916" t="s">
        <v>3</v>
      </c>
      <c r="B1916" s="1">
        <f t="shared" si="189"/>
        <v>45117</v>
      </c>
      <c r="C1916">
        <v>7</v>
      </c>
      <c r="D1916" t="s">
        <v>11</v>
      </c>
    </row>
    <row r="1917" spans="1:4" x14ac:dyDescent="0.3">
      <c r="A1917" t="s">
        <v>4</v>
      </c>
      <c r="B1917" s="1">
        <f t="shared" si="189"/>
        <v>45117</v>
      </c>
      <c r="C1917">
        <v>1</v>
      </c>
      <c r="D1917" t="s">
        <v>12</v>
      </c>
    </row>
    <row r="1918" spans="1:4" x14ac:dyDescent="0.3">
      <c r="A1918" t="s">
        <v>5</v>
      </c>
      <c r="B1918" s="1">
        <f t="shared" ref="B1918:B1927" si="190">((43657+(2*365))+1)+730</f>
        <v>45118</v>
      </c>
      <c r="C1918">
        <v>4</v>
      </c>
      <c r="D1918" t="s">
        <v>12</v>
      </c>
    </row>
    <row r="1919" spans="1:4" x14ac:dyDescent="0.3">
      <c r="A1919" t="s">
        <v>6</v>
      </c>
      <c r="B1919" s="1">
        <f t="shared" si="190"/>
        <v>45118</v>
      </c>
      <c r="C1919">
        <v>2</v>
      </c>
      <c r="D1919" t="s">
        <v>13</v>
      </c>
    </row>
    <row r="1920" spans="1:4" x14ac:dyDescent="0.3">
      <c r="A1920" t="s">
        <v>7</v>
      </c>
      <c r="B1920" s="1">
        <f t="shared" si="190"/>
        <v>45118</v>
      </c>
      <c r="C1920">
        <v>7</v>
      </c>
      <c r="D1920" t="s">
        <v>14</v>
      </c>
    </row>
    <row r="1921" spans="1:4" x14ac:dyDescent="0.3">
      <c r="A1921" t="s">
        <v>8</v>
      </c>
      <c r="B1921" s="1">
        <f t="shared" si="190"/>
        <v>45118</v>
      </c>
      <c r="C1921">
        <v>3</v>
      </c>
      <c r="D1921" t="s">
        <v>12</v>
      </c>
    </row>
    <row r="1922" spans="1:4" x14ac:dyDescent="0.3">
      <c r="A1922" t="s">
        <v>1</v>
      </c>
      <c r="B1922" s="1">
        <f t="shared" si="190"/>
        <v>45118</v>
      </c>
      <c r="C1922">
        <v>12</v>
      </c>
      <c r="D1922" t="s">
        <v>13</v>
      </c>
    </row>
    <row r="1923" spans="1:4" x14ac:dyDescent="0.3">
      <c r="A1923" t="s">
        <v>2</v>
      </c>
      <c r="B1923" s="1">
        <f t="shared" si="190"/>
        <v>45118</v>
      </c>
      <c r="C1923">
        <v>3</v>
      </c>
      <c r="D1923" t="s">
        <v>14</v>
      </c>
    </row>
    <row r="1924" spans="1:4" x14ac:dyDescent="0.3">
      <c r="A1924" t="s">
        <v>3</v>
      </c>
      <c r="B1924" s="1">
        <f t="shared" si="190"/>
        <v>45118</v>
      </c>
      <c r="C1924">
        <v>5</v>
      </c>
      <c r="D1924" t="s">
        <v>11</v>
      </c>
    </row>
    <row r="1925" spans="1:4" x14ac:dyDescent="0.3">
      <c r="A1925" t="s">
        <v>4</v>
      </c>
      <c r="B1925" s="1">
        <f t="shared" si="190"/>
        <v>45118</v>
      </c>
      <c r="C1925">
        <v>4</v>
      </c>
      <c r="D1925" t="s">
        <v>12</v>
      </c>
    </row>
    <row r="1926" spans="1:4" x14ac:dyDescent="0.3">
      <c r="A1926" t="s">
        <v>5</v>
      </c>
      <c r="B1926" s="1">
        <f t="shared" si="190"/>
        <v>45118</v>
      </c>
      <c r="C1926">
        <v>7</v>
      </c>
      <c r="D1926" t="s">
        <v>14</v>
      </c>
    </row>
    <row r="1927" spans="1:4" x14ac:dyDescent="0.3">
      <c r="A1927" t="s">
        <v>6</v>
      </c>
      <c r="B1927" s="1">
        <f t="shared" si="190"/>
        <v>45118</v>
      </c>
      <c r="C1927">
        <v>4</v>
      </c>
      <c r="D1927" t="s">
        <v>11</v>
      </c>
    </row>
    <row r="1928" spans="1:4" x14ac:dyDescent="0.3">
      <c r="A1928" t="s">
        <v>7</v>
      </c>
      <c r="B1928" s="1">
        <f t="shared" ref="B1928:B1937" si="191">((43658+(2*365))+1)+730</f>
        <v>45119</v>
      </c>
      <c r="C1928">
        <v>6</v>
      </c>
      <c r="D1928" t="s">
        <v>13</v>
      </c>
    </row>
    <row r="1929" spans="1:4" x14ac:dyDescent="0.3">
      <c r="A1929" t="s">
        <v>8</v>
      </c>
      <c r="B1929" s="1">
        <f t="shared" si="191"/>
        <v>45119</v>
      </c>
      <c r="C1929">
        <v>5</v>
      </c>
      <c r="D1929" t="s">
        <v>13</v>
      </c>
    </row>
    <row r="1930" spans="1:4" x14ac:dyDescent="0.3">
      <c r="A1930" t="s">
        <v>1</v>
      </c>
      <c r="B1930" s="1">
        <f t="shared" si="191"/>
        <v>45119</v>
      </c>
      <c r="C1930">
        <v>6</v>
      </c>
      <c r="D1930" t="s">
        <v>11</v>
      </c>
    </row>
    <row r="1931" spans="1:4" x14ac:dyDescent="0.3">
      <c r="A1931" t="s">
        <v>2</v>
      </c>
      <c r="B1931" s="1">
        <f t="shared" si="191"/>
        <v>45119</v>
      </c>
      <c r="C1931">
        <v>4</v>
      </c>
      <c r="D1931" t="s">
        <v>14</v>
      </c>
    </row>
    <row r="1932" spans="1:4" x14ac:dyDescent="0.3">
      <c r="A1932" t="s">
        <v>3</v>
      </c>
      <c r="B1932" s="1">
        <f t="shared" si="191"/>
        <v>45119</v>
      </c>
      <c r="C1932">
        <v>5</v>
      </c>
      <c r="D1932" t="s">
        <v>13</v>
      </c>
    </row>
    <row r="1933" spans="1:4" x14ac:dyDescent="0.3">
      <c r="A1933" t="s">
        <v>4</v>
      </c>
      <c r="B1933" s="1">
        <f t="shared" si="191"/>
        <v>45119</v>
      </c>
      <c r="C1933">
        <v>4</v>
      </c>
      <c r="D1933" t="s">
        <v>13</v>
      </c>
    </row>
    <row r="1934" spans="1:4" x14ac:dyDescent="0.3">
      <c r="A1934" t="s">
        <v>5</v>
      </c>
      <c r="B1934" s="1">
        <f t="shared" si="191"/>
        <v>45119</v>
      </c>
      <c r="C1934">
        <v>9</v>
      </c>
      <c r="D1934" t="s">
        <v>11</v>
      </c>
    </row>
    <row r="1935" spans="1:4" x14ac:dyDescent="0.3">
      <c r="A1935" t="s">
        <v>6</v>
      </c>
      <c r="B1935" s="1">
        <f t="shared" si="191"/>
        <v>45119</v>
      </c>
      <c r="C1935">
        <v>7</v>
      </c>
      <c r="D1935" t="s">
        <v>13</v>
      </c>
    </row>
    <row r="1936" spans="1:4" x14ac:dyDescent="0.3">
      <c r="A1936" t="s">
        <v>7</v>
      </c>
      <c r="B1936" s="1">
        <f t="shared" si="191"/>
        <v>45119</v>
      </c>
      <c r="C1936">
        <v>7</v>
      </c>
      <c r="D1936" t="s">
        <v>12</v>
      </c>
    </row>
    <row r="1937" spans="1:4" x14ac:dyDescent="0.3">
      <c r="A1937" t="s">
        <v>8</v>
      </c>
      <c r="B1937" s="1">
        <f t="shared" si="191"/>
        <v>45119</v>
      </c>
      <c r="C1937">
        <v>7</v>
      </c>
      <c r="D1937" t="s">
        <v>13</v>
      </c>
    </row>
    <row r="1938" spans="1:4" x14ac:dyDescent="0.3">
      <c r="A1938" t="s">
        <v>1</v>
      </c>
      <c r="B1938" s="1">
        <f t="shared" ref="B1938:B1947" si="192">((43659+(2*365))+1)+730</f>
        <v>45120</v>
      </c>
      <c r="C1938">
        <v>12</v>
      </c>
      <c r="D1938" t="s">
        <v>12</v>
      </c>
    </row>
    <row r="1939" spans="1:4" x14ac:dyDescent="0.3">
      <c r="A1939" t="s">
        <v>2</v>
      </c>
      <c r="B1939" s="1">
        <f t="shared" si="192"/>
        <v>45120</v>
      </c>
      <c r="C1939">
        <v>4</v>
      </c>
      <c r="D1939" t="s">
        <v>12</v>
      </c>
    </row>
    <row r="1940" spans="1:4" x14ac:dyDescent="0.3">
      <c r="A1940" t="s">
        <v>3</v>
      </c>
      <c r="B1940" s="1">
        <f t="shared" si="192"/>
        <v>45120</v>
      </c>
      <c r="C1940">
        <v>3</v>
      </c>
      <c r="D1940" t="s">
        <v>14</v>
      </c>
    </row>
    <row r="1941" spans="1:4" x14ac:dyDescent="0.3">
      <c r="A1941" t="s">
        <v>4</v>
      </c>
      <c r="B1941" s="1">
        <f t="shared" si="192"/>
        <v>45120</v>
      </c>
      <c r="C1941">
        <v>8</v>
      </c>
      <c r="D1941" t="s">
        <v>11</v>
      </c>
    </row>
    <row r="1942" spans="1:4" x14ac:dyDescent="0.3">
      <c r="A1942" t="s">
        <v>5</v>
      </c>
      <c r="B1942" s="1">
        <f t="shared" si="192"/>
        <v>45120</v>
      </c>
      <c r="C1942">
        <v>6</v>
      </c>
      <c r="D1942" t="s">
        <v>12</v>
      </c>
    </row>
    <row r="1943" spans="1:4" x14ac:dyDescent="0.3">
      <c r="A1943" t="s">
        <v>6</v>
      </c>
      <c r="B1943" s="1">
        <f t="shared" si="192"/>
        <v>45120</v>
      </c>
      <c r="C1943">
        <v>4</v>
      </c>
      <c r="D1943" t="s">
        <v>12</v>
      </c>
    </row>
    <row r="1944" spans="1:4" x14ac:dyDescent="0.3">
      <c r="A1944" t="s">
        <v>7</v>
      </c>
      <c r="B1944" s="1">
        <f t="shared" si="192"/>
        <v>45120</v>
      </c>
      <c r="C1944">
        <v>7</v>
      </c>
      <c r="D1944" t="s">
        <v>12</v>
      </c>
    </row>
    <row r="1945" spans="1:4" x14ac:dyDescent="0.3">
      <c r="A1945" t="s">
        <v>8</v>
      </c>
      <c r="B1945" s="1">
        <f t="shared" si="192"/>
        <v>45120</v>
      </c>
      <c r="C1945">
        <v>10</v>
      </c>
      <c r="D1945" t="s">
        <v>13</v>
      </c>
    </row>
    <row r="1946" spans="1:4" x14ac:dyDescent="0.3">
      <c r="A1946" t="s">
        <v>1</v>
      </c>
      <c r="B1946" s="1">
        <f t="shared" si="192"/>
        <v>45120</v>
      </c>
      <c r="C1946">
        <v>5</v>
      </c>
      <c r="D1946" t="s">
        <v>12</v>
      </c>
    </row>
    <row r="1947" spans="1:4" x14ac:dyDescent="0.3">
      <c r="A1947" t="s">
        <v>2</v>
      </c>
      <c r="B1947" s="1">
        <f t="shared" si="192"/>
        <v>45120</v>
      </c>
      <c r="C1947">
        <v>4</v>
      </c>
      <c r="D1947" t="s">
        <v>11</v>
      </c>
    </row>
    <row r="1948" spans="1:4" x14ac:dyDescent="0.3">
      <c r="A1948" t="s">
        <v>3</v>
      </c>
      <c r="B1948" s="1">
        <f t="shared" ref="B1948:B1957" si="193">((43660+(2*365))+1)+730</f>
        <v>45121</v>
      </c>
      <c r="C1948">
        <v>5</v>
      </c>
      <c r="D1948" t="s">
        <v>12</v>
      </c>
    </row>
    <row r="1949" spans="1:4" x14ac:dyDescent="0.3">
      <c r="A1949" t="s">
        <v>4</v>
      </c>
      <c r="B1949" s="1">
        <f t="shared" si="193"/>
        <v>45121</v>
      </c>
      <c r="C1949">
        <v>10</v>
      </c>
      <c r="D1949" t="s">
        <v>12</v>
      </c>
    </row>
    <row r="1950" spans="1:4" x14ac:dyDescent="0.3">
      <c r="A1950" t="s">
        <v>5</v>
      </c>
      <c r="B1950" s="1">
        <f t="shared" si="193"/>
        <v>45121</v>
      </c>
      <c r="C1950">
        <v>9</v>
      </c>
      <c r="D1950" t="s">
        <v>14</v>
      </c>
    </row>
    <row r="1951" spans="1:4" x14ac:dyDescent="0.3">
      <c r="A1951" t="s">
        <v>6</v>
      </c>
      <c r="B1951" s="1">
        <f t="shared" si="193"/>
        <v>45121</v>
      </c>
      <c r="C1951">
        <v>5</v>
      </c>
      <c r="D1951" t="s">
        <v>12</v>
      </c>
    </row>
    <row r="1952" spans="1:4" x14ac:dyDescent="0.3">
      <c r="A1952" t="s">
        <v>7</v>
      </c>
      <c r="B1952" s="1">
        <f t="shared" si="193"/>
        <v>45121</v>
      </c>
      <c r="C1952">
        <v>9</v>
      </c>
      <c r="D1952" t="s">
        <v>11</v>
      </c>
    </row>
    <row r="1953" spans="1:4" x14ac:dyDescent="0.3">
      <c r="A1953" t="s">
        <v>8</v>
      </c>
      <c r="B1953" s="1">
        <f t="shared" si="193"/>
        <v>45121</v>
      </c>
      <c r="C1953">
        <v>5</v>
      </c>
      <c r="D1953" t="s">
        <v>12</v>
      </c>
    </row>
    <row r="1954" spans="1:4" x14ac:dyDescent="0.3">
      <c r="A1954" t="s">
        <v>1</v>
      </c>
      <c r="B1954" s="1">
        <f t="shared" si="193"/>
        <v>45121</v>
      </c>
      <c r="C1954">
        <v>9</v>
      </c>
      <c r="D1954" t="s">
        <v>13</v>
      </c>
    </row>
    <row r="1955" spans="1:4" x14ac:dyDescent="0.3">
      <c r="A1955" t="s">
        <v>2</v>
      </c>
      <c r="B1955" s="1">
        <f t="shared" si="193"/>
        <v>45121</v>
      </c>
      <c r="C1955">
        <v>3</v>
      </c>
      <c r="D1955" t="s">
        <v>11</v>
      </c>
    </row>
    <row r="1956" spans="1:4" x14ac:dyDescent="0.3">
      <c r="A1956" t="s">
        <v>3</v>
      </c>
      <c r="B1956" s="1">
        <f t="shared" si="193"/>
        <v>45121</v>
      </c>
      <c r="C1956">
        <v>0</v>
      </c>
      <c r="D1956" t="s">
        <v>12</v>
      </c>
    </row>
    <row r="1957" spans="1:4" x14ac:dyDescent="0.3">
      <c r="A1957" t="s">
        <v>4</v>
      </c>
      <c r="B1957" s="1">
        <f t="shared" si="193"/>
        <v>45121</v>
      </c>
      <c r="C1957">
        <v>7</v>
      </c>
      <c r="D1957" t="s">
        <v>12</v>
      </c>
    </row>
    <row r="1958" spans="1:4" x14ac:dyDescent="0.3">
      <c r="A1958" t="s">
        <v>5</v>
      </c>
      <c r="B1958" s="1">
        <f t="shared" ref="B1958:B1967" si="194">((43661+(2*365))+1)+730</f>
        <v>45122</v>
      </c>
      <c r="C1958">
        <v>2</v>
      </c>
      <c r="D1958" t="s">
        <v>12</v>
      </c>
    </row>
    <row r="1959" spans="1:4" x14ac:dyDescent="0.3">
      <c r="A1959" t="s">
        <v>6</v>
      </c>
      <c r="B1959" s="1">
        <f t="shared" si="194"/>
        <v>45122</v>
      </c>
      <c r="C1959">
        <v>8</v>
      </c>
      <c r="D1959" t="s">
        <v>12</v>
      </c>
    </row>
    <row r="1960" spans="1:4" x14ac:dyDescent="0.3">
      <c r="A1960" t="s">
        <v>7</v>
      </c>
      <c r="B1960" s="1">
        <f t="shared" si="194"/>
        <v>45122</v>
      </c>
      <c r="C1960">
        <v>4</v>
      </c>
      <c r="D1960" t="s">
        <v>11</v>
      </c>
    </row>
    <row r="1961" spans="1:4" x14ac:dyDescent="0.3">
      <c r="A1961" t="s">
        <v>8</v>
      </c>
      <c r="B1961" s="1">
        <f t="shared" si="194"/>
        <v>45122</v>
      </c>
      <c r="C1961">
        <v>1</v>
      </c>
      <c r="D1961" t="s">
        <v>11</v>
      </c>
    </row>
    <row r="1962" spans="1:4" x14ac:dyDescent="0.3">
      <c r="A1962" t="s">
        <v>1</v>
      </c>
      <c r="B1962" s="1">
        <f t="shared" si="194"/>
        <v>45122</v>
      </c>
      <c r="C1962">
        <v>5</v>
      </c>
      <c r="D1962" t="s">
        <v>13</v>
      </c>
    </row>
    <row r="1963" spans="1:4" x14ac:dyDescent="0.3">
      <c r="A1963" t="s">
        <v>2</v>
      </c>
      <c r="B1963" s="1">
        <f t="shared" si="194"/>
        <v>45122</v>
      </c>
      <c r="C1963">
        <v>10</v>
      </c>
      <c r="D1963" t="s">
        <v>11</v>
      </c>
    </row>
    <row r="1964" spans="1:4" x14ac:dyDescent="0.3">
      <c r="A1964" t="s">
        <v>3</v>
      </c>
      <c r="B1964" s="1">
        <f t="shared" si="194"/>
        <v>45122</v>
      </c>
      <c r="C1964">
        <v>0</v>
      </c>
      <c r="D1964" t="s">
        <v>12</v>
      </c>
    </row>
    <row r="1965" spans="1:4" x14ac:dyDescent="0.3">
      <c r="A1965" t="s">
        <v>4</v>
      </c>
      <c r="B1965" s="1">
        <f t="shared" si="194"/>
        <v>45122</v>
      </c>
      <c r="C1965">
        <v>2</v>
      </c>
      <c r="D1965" t="s">
        <v>13</v>
      </c>
    </row>
    <row r="1966" spans="1:4" x14ac:dyDescent="0.3">
      <c r="A1966" t="s">
        <v>5</v>
      </c>
      <c r="B1966" s="1">
        <f t="shared" si="194"/>
        <v>45122</v>
      </c>
      <c r="C1966">
        <v>6</v>
      </c>
      <c r="D1966" t="s">
        <v>13</v>
      </c>
    </row>
    <row r="1967" spans="1:4" x14ac:dyDescent="0.3">
      <c r="A1967" t="s">
        <v>6</v>
      </c>
      <c r="B1967" s="1">
        <f t="shared" si="194"/>
        <v>45122</v>
      </c>
      <c r="C1967">
        <v>7</v>
      </c>
      <c r="D1967" t="s">
        <v>12</v>
      </c>
    </row>
    <row r="1968" spans="1:4" x14ac:dyDescent="0.3">
      <c r="A1968" t="s">
        <v>7</v>
      </c>
      <c r="B1968" s="1">
        <f t="shared" ref="B1968:B1977" si="195">((43662+(2*365))+1)+730</f>
        <v>45123</v>
      </c>
      <c r="C1968">
        <v>8</v>
      </c>
      <c r="D1968" t="s">
        <v>11</v>
      </c>
    </row>
    <row r="1969" spans="1:4" x14ac:dyDescent="0.3">
      <c r="A1969" t="s">
        <v>8</v>
      </c>
      <c r="B1969" s="1">
        <f t="shared" si="195"/>
        <v>45123</v>
      </c>
      <c r="C1969">
        <v>8</v>
      </c>
      <c r="D1969" t="s">
        <v>14</v>
      </c>
    </row>
    <row r="1970" spans="1:4" x14ac:dyDescent="0.3">
      <c r="A1970" t="s">
        <v>1</v>
      </c>
      <c r="B1970" s="1">
        <f t="shared" si="195"/>
        <v>45123</v>
      </c>
      <c r="C1970">
        <v>6</v>
      </c>
      <c r="D1970" t="s">
        <v>13</v>
      </c>
    </row>
    <row r="1971" spans="1:4" x14ac:dyDescent="0.3">
      <c r="A1971" t="s">
        <v>2</v>
      </c>
      <c r="B1971" s="1">
        <f t="shared" si="195"/>
        <v>45123</v>
      </c>
      <c r="C1971">
        <v>5</v>
      </c>
      <c r="D1971" t="s">
        <v>12</v>
      </c>
    </row>
    <row r="1972" spans="1:4" x14ac:dyDescent="0.3">
      <c r="A1972" t="s">
        <v>3</v>
      </c>
      <c r="B1972" s="1">
        <f t="shared" si="195"/>
        <v>45123</v>
      </c>
      <c r="C1972">
        <v>4</v>
      </c>
      <c r="D1972" t="s">
        <v>12</v>
      </c>
    </row>
    <row r="1973" spans="1:4" x14ac:dyDescent="0.3">
      <c r="A1973" t="s">
        <v>4</v>
      </c>
      <c r="B1973" s="1">
        <f t="shared" si="195"/>
        <v>45123</v>
      </c>
      <c r="C1973">
        <v>7</v>
      </c>
      <c r="D1973" t="s">
        <v>12</v>
      </c>
    </row>
    <row r="1974" spans="1:4" x14ac:dyDescent="0.3">
      <c r="A1974" t="s">
        <v>5</v>
      </c>
      <c r="B1974" s="1">
        <f t="shared" si="195"/>
        <v>45123</v>
      </c>
      <c r="C1974">
        <v>8</v>
      </c>
      <c r="D1974" t="s">
        <v>12</v>
      </c>
    </row>
    <row r="1975" spans="1:4" x14ac:dyDescent="0.3">
      <c r="A1975" t="s">
        <v>6</v>
      </c>
      <c r="B1975" s="1">
        <f t="shared" si="195"/>
        <v>45123</v>
      </c>
      <c r="C1975">
        <v>8</v>
      </c>
      <c r="D1975" t="s">
        <v>11</v>
      </c>
    </row>
    <row r="1976" spans="1:4" x14ac:dyDescent="0.3">
      <c r="A1976" t="s">
        <v>7</v>
      </c>
      <c r="B1976" s="1">
        <f t="shared" si="195"/>
        <v>45123</v>
      </c>
      <c r="C1976">
        <v>2</v>
      </c>
      <c r="D1976" t="s">
        <v>13</v>
      </c>
    </row>
    <row r="1977" spans="1:4" x14ac:dyDescent="0.3">
      <c r="A1977" t="s">
        <v>8</v>
      </c>
      <c r="B1977" s="1">
        <f t="shared" si="195"/>
        <v>45123</v>
      </c>
      <c r="C1977">
        <v>10</v>
      </c>
      <c r="D1977" t="s">
        <v>12</v>
      </c>
    </row>
    <row r="1978" spans="1:4" x14ac:dyDescent="0.3">
      <c r="A1978" t="s">
        <v>1</v>
      </c>
      <c r="B1978" s="1">
        <f t="shared" ref="B1978:B1987" si="196">((43663+(2*365))+1)+730</f>
        <v>45124</v>
      </c>
      <c r="C1978">
        <v>7</v>
      </c>
      <c r="D1978" t="s">
        <v>11</v>
      </c>
    </row>
    <row r="1979" spans="1:4" x14ac:dyDescent="0.3">
      <c r="A1979" t="s">
        <v>2</v>
      </c>
      <c r="B1979" s="1">
        <f t="shared" si="196"/>
        <v>45124</v>
      </c>
      <c r="C1979">
        <v>2</v>
      </c>
      <c r="D1979" t="s">
        <v>11</v>
      </c>
    </row>
    <row r="1980" spans="1:4" x14ac:dyDescent="0.3">
      <c r="A1980" t="s">
        <v>3</v>
      </c>
      <c r="B1980" s="1">
        <f t="shared" si="196"/>
        <v>45124</v>
      </c>
      <c r="C1980">
        <v>5</v>
      </c>
      <c r="D1980" t="s">
        <v>14</v>
      </c>
    </row>
    <row r="1981" spans="1:4" x14ac:dyDescent="0.3">
      <c r="A1981" t="s">
        <v>4</v>
      </c>
      <c r="B1981" s="1">
        <f t="shared" si="196"/>
        <v>45124</v>
      </c>
      <c r="C1981">
        <v>7</v>
      </c>
      <c r="D1981" t="s">
        <v>12</v>
      </c>
    </row>
    <row r="1982" spans="1:4" x14ac:dyDescent="0.3">
      <c r="A1982" t="s">
        <v>5</v>
      </c>
      <c r="B1982" s="1">
        <f t="shared" si="196"/>
        <v>45124</v>
      </c>
      <c r="C1982">
        <v>2</v>
      </c>
      <c r="D1982" t="s">
        <v>11</v>
      </c>
    </row>
    <row r="1983" spans="1:4" x14ac:dyDescent="0.3">
      <c r="A1983" t="s">
        <v>6</v>
      </c>
      <c r="B1983" s="1">
        <f t="shared" si="196"/>
        <v>45124</v>
      </c>
      <c r="C1983">
        <v>7</v>
      </c>
      <c r="D1983" t="s">
        <v>11</v>
      </c>
    </row>
    <row r="1984" spans="1:4" x14ac:dyDescent="0.3">
      <c r="A1984" t="s">
        <v>7</v>
      </c>
      <c r="B1984" s="1">
        <f t="shared" si="196"/>
        <v>45124</v>
      </c>
      <c r="C1984">
        <v>4</v>
      </c>
      <c r="D1984" t="s">
        <v>11</v>
      </c>
    </row>
    <row r="1985" spans="1:4" x14ac:dyDescent="0.3">
      <c r="A1985" t="s">
        <v>8</v>
      </c>
      <c r="B1985" s="1">
        <f t="shared" si="196"/>
        <v>45124</v>
      </c>
      <c r="C1985">
        <v>10</v>
      </c>
      <c r="D1985" t="s">
        <v>14</v>
      </c>
    </row>
    <row r="1986" spans="1:4" x14ac:dyDescent="0.3">
      <c r="A1986" t="s">
        <v>1</v>
      </c>
      <c r="B1986" s="1">
        <f t="shared" si="196"/>
        <v>45124</v>
      </c>
      <c r="C1986">
        <v>12</v>
      </c>
      <c r="D1986" t="s">
        <v>13</v>
      </c>
    </row>
    <row r="1987" spans="1:4" x14ac:dyDescent="0.3">
      <c r="A1987" t="s">
        <v>2</v>
      </c>
      <c r="B1987" s="1">
        <f t="shared" si="196"/>
        <v>45124</v>
      </c>
      <c r="C1987">
        <v>5</v>
      </c>
      <c r="D1987" t="s">
        <v>14</v>
      </c>
    </row>
    <row r="1988" spans="1:4" x14ac:dyDescent="0.3">
      <c r="A1988" t="s">
        <v>3</v>
      </c>
      <c r="B1988" s="1">
        <f t="shared" ref="B1988:B1997" si="197">((43664+(2*365))+1)+730</f>
        <v>45125</v>
      </c>
      <c r="C1988">
        <v>1</v>
      </c>
      <c r="D1988" t="s">
        <v>11</v>
      </c>
    </row>
    <row r="1989" spans="1:4" x14ac:dyDescent="0.3">
      <c r="A1989" t="s">
        <v>4</v>
      </c>
      <c r="B1989" s="1">
        <f t="shared" si="197"/>
        <v>45125</v>
      </c>
      <c r="C1989">
        <v>7</v>
      </c>
      <c r="D1989" t="s">
        <v>12</v>
      </c>
    </row>
    <row r="1990" spans="1:4" x14ac:dyDescent="0.3">
      <c r="A1990" t="s">
        <v>5</v>
      </c>
      <c r="B1990" s="1">
        <f t="shared" si="197"/>
        <v>45125</v>
      </c>
      <c r="C1990">
        <v>6</v>
      </c>
      <c r="D1990" t="s">
        <v>12</v>
      </c>
    </row>
    <row r="1991" spans="1:4" x14ac:dyDescent="0.3">
      <c r="A1991" t="s">
        <v>6</v>
      </c>
      <c r="B1991" s="1">
        <f t="shared" si="197"/>
        <v>45125</v>
      </c>
      <c r="C1991">
        <v>9</v>
      </c>
      <c r="D1991" t="s">
        <v>12</v>
      </c>
    </row>
    <row r="1992" spans="1:4" x14ac:dyDescent="0.3">
      <c r="A1992" t="s">
        <v>7</v>
      </c>
      <c r="B1992" s="1">
        <f t="shared" si="197"/>
        <v>45125</v>
      </c>
      <c r="C1992">
        <v>6</v>
      </c>
      <c r="D1992" t="s">
        <v>14</v>
      </c>
    </row>
    <row r="1993" spans="1:4" x14ac:dyDescent="0.3">
      <c r="A1993" t="s">
        <v>8</v>
      </c>
      <c r="B1993" s="1">
        <f t="shared" si="197"/>
        <v>45125</v>
      </c>
      <c r="C1993">
        <v>5</v>
      </c>
      <c r="D1993" t="s">
        <v>11</v>
      </c>
    </row>
    <row r="1994" spans="1:4" x14ac:dyDescent="0.3">
      <c r="A1994" t="s">
        <v>1</v>
      </c>
      <c r="B1994" s="1">
        <f t="shared" si="197"/>
        <v>45125</v>
      </c>
      <c r="C1994">
        <v>10</v>
      </c>
      <c r="D1994" t="s">
        <v>14</v>
      </c>
    </row>
    <row r="1995" spans="1:4" x14ac:dyDescent="0.3">
      <c r="A1995" t="s">
        <v>2</v>
      </c>
      <c r="B1995" s="1">
        <f t="shared" si="197"/>
        <v>45125</v>
      </c>
      <c r="C1995">
        <v>4</v>
      </c>
      <c r="D1995" t="s">
        <v>12</v>
      </c>
    </row>
    <row r="1996" spans="1:4" x14ac:dyDescent="0.3">
      <c r="A1996" t="s">
        <v>3</v>
      </c>
      <c r="B1996" s="1">
        <f t="shared" si="197"/>
        <v>45125</v>
      </c>
      <c r="C1996">
        <v>0</v>
      </c>
      <c r="D1996" t="s">
        <v>13</v>
      </c>
    </row>
    <row r="1997" spans="1:4" x14ac:dyDescent="0.3">
      <c r="A1997" t="s">
        <v>4</v>
      </c>
      <c r="B1997" s="1">
        <f t="shared" si="197"/>
        <v>45125</v>
      </c>
      <c r="C1997">
        <v>1</v>
      </c>
      <c r="D1997" t="s">
        <v>11</v>
      </c>
    </row>
    <row r="1998" spans="1:4" x14ac:dyDescent="0.3">
      <c r="A1998" t="s">
        <v>5</v>
      </c>
      <c r="B1998" s="1">
        <f>((43665+(2*365))+1)+730</f>
        <v>45126</v>
      </c>
      <c r="C1998">
        <v>10</v>
      </c>
      <c r="D1998" t="s">
        <v>12</v>
      </c>
    </row>
    <row r="1999" spans="1:4" x14ac:dyDescent="0.3">
      <c r="A1999" t="s">
        <v>6</v>
      </c>
      <c r="B1999" s="1">
        <f>((43665+(2*365))+1)+730</f>
        <v>45126</v>
      </c>
      <c r="C1999">
        <v>6</v>
      </c>
      <c r="D1999" t="s">
        <v>12</v>
      </c>
    </row>
    <row r="2000" spans="1:4" x14ac:dyDescent="0.3">
      <c r="A2000" t="s">
        <v>7</v>
      </c>
      <c r="B2000" s="1">
        <f>((43665+(2*365))+1)+730</f>
        <v>45126</v>
      </c>
      <c r="C2000">
        <v>3</v>
      </c>
      <c r="D2000" t="s">
        <v>14</v>
      </c>
    </row>
    <row r="2001" spans="1:4" x14ac:dyDescent="0.3">
      <c r="A2001" t="s">
        <v>1</v>
      </c>
      <c r="B2001" s="1">
        <f>((43665+(2*365))+1)+730</f>
        <v>45126</v>
      </c>
      <c r="C2001">
        <v>8</v>
      </c>
      <c r="D2001" t="s">
        <v>11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r 1 Z s T t 4 F x / 6 n A A A A + Q A A A B I A H A B D b 2 5 m a W c v U G F j a 2 F n Z S 5 4 b W w g o h g A K K A U A A A A A A A A A A A A A A A A A A A A A A A A A A A A h Y + 9 D o I w G E V f h X S n f 0 S j 5 K M M r J K Y m B j j 1 p Q K j V A M L c K 7 O f h I v o I k i r o 5 3 p M z n P u 4 3 S E d m z q 4 6 s 6 Z 1 i a I Y Y o C b V V b G F s m q P e n c I V S A V u p z r L U w S R b F 4 + u S F D l / S U m Z B g G P E S 4 7 U r C K W X k k G 9 2 q t K N R B / Z / J d D Y 5 2 X V m k k Y P + K E R w v G V 6 w N c c s o g z I z C E 3 9 u v w K R l T I D 8 Q s r 7 2 f a e F c m F 2 B D J P I O 8 b 4 g l Q S w M E F A A C A A g A r 1 Z s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9 W b E 4 o i k e 4 D g A A A B E A A A A T A B w A R m 9 y b X V s Y X M v U 2 V j d G l v b j E u b S C i G A A o o B Q A A A A A A A A A A A A A A A A A A A A A A A A A A A A r T k 0 u y c z P U w i G 0 I b W A F B L A Q I t A B Q A A g A I A K 9 W b E 7 e B c f + p w A A A P k A A A A S A A A A A A A A A A A A A A A A A A A A A A B D b 2 5 m a W c v U G F j a 2 F n Z S 5 4 b W x Q S w E C L Q A U A A I A C A C v V m x O D 8 r p q 6 Q A A A D p A A A A E w A A A A A A A A A A A A A A A A D z A A A A W 0 N v b n R l b n R f V H l w Z X N d L n h t b F B L A Q I t A B Q A A g A I A K 9 W b E 4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B D 1 y F T / V K R J Z I 2 5 B 4 / i r L A A A A A A I A A A A A A B B m A A A A A Q A A I A A A A I 7 O + K S 4 m z + j i 9 f o E e a 6 / g 5 5 N d + i 2 a 0 1 U L Z V 3 5 t K 4 f + U A A A A A A 6 A A A A A A g A A I A A A A O X s m 0 c j 5 P y X Y B 9 P W n l o O 9 g p D M 1 8 G C d 9 y K y N M p 9 X + x p u U A A A A H l S 0 o u l N B z N D f J O b G P f s j t B N H N R i z D Q I x X p c S K 6 N 6 a i P X S 8 x S M o S G M h R p j L l V d V r h / z i / 6 3 N s t 6 k M b m H a p Z R m 2 o R q C p b L w z z q Z i m s s c 0 4 J 1 Q A A A A I W 2 q I k u 6 2 q m g y A U 8 4 p x 3 e 4 t c h r W M F 8 s n R n P G 2 P + o s z S Y 3 Y 8 Y o 1 3 z z 9 H r I e M w O 4 O a o 4 C s O A p K B + b f L 1 q E N z d H V I = < / D a t a M a s h u p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 T a b l e 2 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 T a b l e 2 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 C o l u m n s \ J m � n o 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 C o l u m n s \ T � m 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 T a b l e 3 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 T a b l e 3 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 C o l u m n s \ D e n   t � d n e 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 C o l u m n s \ V � k e n d   n e b o   p r a c o v n �   d e n 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 T a b l e 2 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 T a b l e 3 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8 6 9 ] ] > < / C u s t o m C o n t e n t > < / G e m i n i > 
</file>

<file path=customXml/item1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 T a b l e 2 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 T a b l e 2 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 C o l u m n s \ J m � n o < / K e y > < / D i a g r a m O b j e c t K e y > < D i a g r a m O b j e c t K e y > < K e y > C o l u m n s \ T � m 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 C o l u m n s \ J m � n o 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 C o l u m n s \ T � m 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 T a b l e 3 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 T a b l e 3 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 C o l u m n s \ D e n   t � d n e < / K e y > < / D i a g r a m O b j e c t K e y > < D i a g r a m O b j e c t K e y > < K e y > C o l u m n s \ V � k e n d   n e b o   p r a c o v n �   d e n 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 C o l u m n s \ D e n   t � d n e 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 C o l u m n s \ V � k e n d   n e b o   p r a c o v n �   d e n 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T a b l e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 J m � n o < / s t r i n g > < / k e y > < v a l u e > < i n t > 7 7 < / i n t > < / v a l u e > < / i t e m > < i t e m > < k e y > < s t r i n g > T � m < / s t r i n g > < / k e y > < v a l u e > < i n t > 6 1 < / i n t > < / v a l u e > < / i t e m > < / C o l u m n W i d t h s > < C o l u m n D i s p l a y I n d e x > < i t e m > < k e y > < s t r i n g > J m � n o < / s t r i n g > < / k e y > < v a l u e > < i n t > 0 < / i n t > < / v a l u e > < / i t e m > < i t e m > < k e y > < s t r i n g > T � m 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T a b l e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 D e n   t � d n e < / s t r i n g > < / k e y > < v a l u e > < i n t > 1 0 0 < / i n t > < / v a l u e > < / i t e m > < i t e m > < k e y > < s t r i n g > V � k e n d   n e b o   p r a c o v n �   d e n < / s t r i n g > < / k e y > < v a l u e > < i n t > 1 9 6 < / i n t > < / v a l u e > < / i t e m > < / C o l u m n W i d t h s > < C o l u m n D i s p l a y I n d e x > < i t e m > < k e y > < s t r i n g > D e n   t � d n e < / s t r i n g > < / k e y > < v a l u e > < i n t > 0 < / i n t > < / v a l u e > < / i t e m > < i t e m > < k e y > < s t r i n g > V � k e n d   n e b o   p r a c o v n �   d e n 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T a b l e 3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T a b l e 2 , T a b l e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 2 0 1 9 - 0 3 - 1 2 T 1 0 : 5 5 : 5 7 . 2 5 5 4 4 5 2 + 0 1 : 0 0 < / L a s t P r o c e s s e d T i m e > < / D a t a M o d e l i n g S a n d b o x . S e r i a l i z e d S a n d b o x E r r o r C a c h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406EF500-20B9-43D2-B3E7-E119693F8227}">
  <ds:schemaRefs>
    <ds:schemaRef ds:uri="http://schemas.microsoft.com/DataMashup"/>
  </ds:schemaRefs>
</ds:datastoreItem>
</file>

<file path=customXml/itemProps10.xml><?xml version="1.0" encoding="utf-8"?>
<ds:datastoreItem xmlns:ds="http://schemas.openxmlformats.org/officeDocument/2006/customXml" ds:itemID="{42B52EA3-FC8A-4D94-BB60-F851F608F8A7}">
  <ds:schemaRefs/>
</ds:datastoreItem>
</file>

<file path=customXml/itemProps11.xml><?xml version="1.0" encoding="utf-8"?>
<ds:datastoreItem xmlns:ds="http://schemas.openxmlformats.org/officeDocument/2006/customXml" ds:itemID="{55612702-D370-4646-9046-6251D235C49D}">
  <ds:schemaRefs/>
</ds:datastoreItem>
</file>

<file path=customXml/itemProps12.xml><?xml version="1.0" encoding="utf-8"?>
<ds:datastoreItem xmlns:ds="http://schemas.openxmlformats.org/officeDocument/2006/customXml" ds:itemID="{47E0E9E8-457C-4FDE-8AF3-76429632CEF6}">
  <ds:schemaRefs/>
</ds:datastoreItem>
</file>

<file path=customXml/itemProps13.xml><?xml version="1.0" encoding="utf-8"?>
<ds:datastoreItem xmlns:ds="http://schemas.openxmlformats.org/officeDocument/2006/customXml" ds:itemID="{E0657773-1F64-4FCF-A357-14205F11330F}">
  <ds:schemaRefs/>
</ds:datastoreItem>
</file>

<file path=customXml/itemProps14.xml><?xml version="1.0" encoding="utf-8"?>
<ds:datastoreItem xmlns:ds="http://schemas.openxmlformats.org/officeDocument/2006/customXml" ds:itemID="{65DAF7A7-0591-49C6-95DE-F9EF0E17F45B}">
  <ds:schemaRefs/>
</ds:datastoreItem>
</file>

<file path=customXml/itemProps15.xml><?xml version="1.0" encoding="utf-8"?>
<ds:datastoreItem xmlns:ds="http://schemas.openxmlformats.org/officeDocument/2006/customXml" ds:itemID="{C867F96B-B69D-4F35-9136-ED70CB4ABD6D}">
  <ds:schemaRefs/>
</ds:datastoreItem>
</file>

<file path=customXml/itemProps16.xml><?xml version="1.0" encoding="utf-8"?>
<ds:datastoreItem xmlns:ds="http://schemas.openxmlformats.org/officeDocument/2006/customXml" ds:itemID="{4B39C0CF-7A0C-41D2-89E7-8BBBFA5EE124}">
  <ds:schemaRefs/>
</ds:datastoreItem>
</file>

<file path=customXml/itemProps17.xml><?xml version="1.0" encoding="utf-8"?>
<ds:datastoreItem xmlns:ds="http://schemas.openxmlformats.org/officeDocument/2006/customXml" ds:itemID="{6E0AB290-8611-4140-96C3-0684E5AF2BF8}">
  <ds:schemaRefs/>
</ds:datastoreItem>
</file>

<file path=customXml/itemProps18.xml><?xml version="1.0" encoding="utf-8"?>
<ds:datastoreItem xmlns:ds="http://schemas.openxmlformats.org/officeDocument/2006/customXml" ds:itemID="{80C72991-AB6A-41FF-95AB-2435779C8D07}">
  <ds:schemaRefs/>
</ds:datastoreItem>
</file>

<file path=customXml/itemProps2.xml><?xml version="1.0" encoding="utf-8"?>
<ds:datastoreItem xmlns:ds="http://schemas.openxmlformats.org/officeDocument/2006/customXml" ds:itemID="{A32BEEE8-D218-4C34-8B63-D2367B926DCA}">
  <ds:schemaRefs/>
</ds:datastoreItem>
</file>

<file path=customXml/itemProps3.xml><?xml version="1.0" encoding="utf-8"?>
<ds:datastoreItem xmlns:ds="http://schemas.openxmlformats.org/officeDocument/2006/customXml" ds:itemID="{B7551939-4379-43EE-A853-3B616D14F9B5}">
  <ds:schemaRefs/>
</ds:datastoreItem>
</file>

<file path=customXml/itemProps4.xml><?xml version="1.0" encoding="utf-8"?>
<ds:datastoreItem xmlns:ds="http://schemas.openxmlformats.org/officeDocument/2006/customXml" ds:itemID="{9BD718AC-CA60-40FF-8D3A-2E2337CA14FA}">
  <ds:schemaRefs/>
</ds:datastoreItem>
</file>

<file path=customXml/itemProps5.xml><?xml version="1.0" encoding="utf-8"?>
<ds:datastoreItem xmlns:ds="http://schemas.openxmlformats.org/officeDocument/2006/customXml" ds:itemID="{6A4AE568-30B3-46BF-B541-B01CCB75EBA4}">
  <ds:schemaRefs/>
</ds:datastoreItem>
</file>

<file path=customXml/itemProps6.xml><?xml version="1.0" encoding="utf-8"?>
<ds:datastoreItem xmlns:ds="http://schemas.openxmlformats.org/officeDocument/2006/customXml" ds:itemID="{DB946D38-4962-49B0-9142-1A823BA88EBD}">
  <ds:schemaRefs/>
</ds:datastoreItem>
</file>

<file path=customXml/itemProps7.xml><?xml version="1.0" encoding="utf-8"?>
<ds:datastoreItem xmlns:ds="http://schemas.openxmlformats.org/officeDocument/2006/customXml" ds:itemID="{10923B30-C153-4EFD-84CF-82C6D7E417D6}">
  <ds:schemaRefs/>
</ds:datastoreItem>
</file>

<file path=customXml/itemProps8.xml><?xml version="1.0" encoding="utf-8"?>
<ds:datastoreItem xmlns:ds="http://schemas.openxmlformats.org/officeDocument/2006/customXml" ds:itemID="{08B2A16B-C132-4B0D-9217-EFDDE830190A}">
  <ds:schemaRefs/>
</ds:datastoreItem>
</file>

<file path=customXml/itemProps9.xml><?xml version="1.0" encoding="utf-8"?>
<ds:datastoreItem xmlns:ds="http://schemas.openxmlformats.org/officeDocument/2006/customXml" ds:itemID="{A5E9663B-E391-45D3-A7AA-D4E0E4934E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</dc:creator>
  <cp:lastModifiedBy>Jiří Beran</cp:lastModifiedBy>
  <dcterms:created xsi:type="dcterms:W3CDTF">2012-01-12T18:55:40Z</dcterms:created>
  <dcterms:modified xsi:type="dcterms:W3CDTF">2023-12-07T12:04:33Z</dcterms:modified>
</cp:coreProperties>
</file>